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10200" yWindow="3460" windowWidth="28760" windowHeight="11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2" i="1"/>
  <c r="AW123" i="1"/>
  <c r="AU123" i="1"/>
  <c r="AV123" i="1"/>
  <c r="AW122" i="1"/>
  <c r="AU122" i="1"/>
  <c r="AV122" i="1"/>
  <c r="AW121" i="1"/>
  <c r="AU121" i="1"/>
  <c r="AV121" i="1"/>
  <c r="AW120" i="1"/>
  <c r="AU120" i="1"/>
  <c r="AV120" i="1"/>
  <c r="AW119" i="1"/>
  <c r="AU119" i="1"/>
  <c r="AV119" i="1"/>
  <c r="AW118" i="1"/>
  <c r="AU118" i="1"/>
  <c r="AV118" i="1"/>
  <c r="AW117" i="1"/>
  <c r="AU117" i="1"/>
  <c r="AV117" i="1"/>
  <c r="AW116" i="1"/>
  <c r="AU116" i="1"/>
  <c r="AV116" i="1"/>
  <c r="AW115" i="1"/>
  <c r="AU115" i="1"/>
  <c r="AV115" i="1"/>
  <c r="AW114" i="1"/>
  <c r="AU114" i="1"/>
  <c r="AV114" i="1"/>
  <c r="AW113" i="1"/>
  <c r="AU113" i="1"/>
  <c r="AV113" i="1"/>
  <c r="AW112" i="1"/>
  <c r="AU112" i="1"/>
  <c r="AV112" i="1"/>
  <c r="AW111" i="1"/>
  <c r="AU111" i="1"/>
  <c r="AV111" i="1"/>
  <c r="AW110" i="1"/>
  <c r="AU110" i="1"/>
  <c r="AV110" i="1"/>
  <c r="AW109" i="1"/>
  <c r="AU109" i="1"/>
  <c r="AV109" i="1"/>
  <c r="AW108" i="1"/>
  <c r="AU108" i="1"/>
  <c r="AV108" i="1"/>
  <c r="AW107" i="1"/>
  <c r="AU107" i="1"/>
  <c r="AV107" i="1"/>
  <c r="AW106" i="1"/>
  <c r="AU106" i="1"/>
  <c r="AV106" i="1"/>
  <c r="AW105" i="1"/>
  <c r="AU105" i="1"/>
  <c r="AV105" i="1"/>
  <c r="AW104" i="1"/>
  <c r="AU104" i="1"/>
  <c r="AV104" i="1"/>
  <c r="AW103" i="1"/>
  <c r="AU103" i="1"/>
  <c r="AV103" i="1"/>
  <c r="AW102" i="1"/>
  <c r="AU102" i="1"/>
  <c r="AV102" i="1"/>
  <c r="AW101" i="1"/>
  <c r="AU101" i="1"/>
  <c r="AV101" i="1"/>
  <c r="AW100" i="1"/>
  <c r="AU100" i="1"/>
  <c r="AV100" i="1"/>
  <c r="AW99" i="1"/>
  <c r="AU99" i="1"/>
  <c r="AV99" i="1"/>
  <c r="AW98" i="1"/>
  <c r="AU98" i="1"/>
  <c r="AV98" i="1"/>
  <c r="AW97" i="1"/>
  <c r="AU97" i="1"/>
  <c r="AV97" i="1"/>
  <c r="AW96" i="1"/>
  <c r="AU96" i="1"/>
  <c r="AV96" i="1"/>
  <c r="AW95" i="1"/>
  <c r="AU95" i="1"/>
  <c r="AV95" i="1"/>
  <c r="AW94" i="1"/>
  <c r="AU94" i="1"/>
  <c r="AV94" i="1"/>
  <c r="AW93" i="1"/>
  <c r="AU93" i="1"/>
  <c r="AV93" i="1"/>
  <c r="AW92" i="1"/>
  <c r="AU92" i="1"/>
  <c r="AV92" i="1"/>
  <c r="AW91" i="1"/>
  <c r="AU91" i="1"/>
  <c r="AV91" i="1"/>
  <c r="AW90" i="1"/>
  <c r="AU90" i="1"/>
  <c r="AV90" i="1"/>
  <c r="AW89" i="1"/>
  <c r="AU89" i="1"/>
  <c r="AV89" i="1"/>
  <c r="AW88" i="1"/>
  <c r="AU88" i="1"/>
  <c r="AV88" i="1"/>
  <c r="AW87" i="1"/>
  <c r="AU87" i="1"/>
  <c r="AV87" i="1"/>
  <c r="AW86" i="1"/>
  <c r="AU86" i="1"/>
  <c r="AV86" i="1"/>
  <c r="AW85" i="1"/>
  <c r="AU85" i="1"/>
  <c r="AV85" i="1"/>
  <c r="AW84" i="1"/>
  <c r="AU84" i="1"/>
  <c r="AV84" i="1"/>
  <c r="AW83" i="1"/>
  <c r="AU83" i="1"/>
  <c r="AV83" i="1"/>
  <c r="AW82" i="1"/>
  <c r="AU82" i="1"/>
  <c r="AV82" i="1"/>
  <c r="AW81" i="1"/>
  <c r="AU81" i="1"/>
  <c r="AV81" i="1"/>
  <c r="AW80" i="1"/>
  <c r="AU80" i="1"/>
  <c r="AV80" i="1"/>
  <c r="AW79" i="1"/>
  <c r="AU79" i="1"/>
  <c r="AV79" i="1"/>
  <c r="AW78" i="1"/>
  <c r="AU78" i="1"/>
  <c r="AV78" i="1"/>
  <c r="AW77" i="1"/>
  <c r="AU77" i="1"/>
  <c r="AV77" i="1"/>
  <c r="AW76" i="1"/>
  <c r="AU76" i="1"/>
  <c r="AV76" i="1"/>
  <c r="AW75" i="1"/>
  <c r="AU75" i="1"/>
  <c r="AV75" i="1"/>
  <c r="AW74" i="1"/>
  <c r="AU74" i="1"/>
  <c r="AV74" i="1"/>
  <c r="AW73" i="1"/>
  <c r="AU73" i="1"/>
  <c r="AV73" i="1"/>
  <c r="AW72" i="1"/>
  <c r="AU72" i="1"/>
  <c r="AV72" i="1"/>
  <c r="AW71" i="1"/>
  <c r="AU71" i="1"/>
  <c r="AV71" i="1"/>
  <c r="AW70" i="1"/>
  <c r="AU70" i="1"/>
  <c r="AV70" i="1"/>
  <c r="AW69" i="1"/>
  <c r="AU69" i="1"/>
  <c r="AV69" i="1"/>
  <c r="AW68" i="1"/>
  <c r="AU68" i="1"/>
  <c r="AV68" i="1"/>
  <c r="AW67" i="1"/>
  <c r="AU67" i="1"/>
  <c r="AV67" i="1"/>
  <c r="AW66" i="1"/>
  <c r="AU66" i="1"/>
  <c r="AV66" i="1"/>
  <c r="AW65" i="1"/>
  <c r="AU65" i="1"/>
  <c r="AV65" i="1"/>
  <c r="AW64" i="1"/>
  <c r="AU64" i="1"/>
  <c r="AV64" i="1"/>
  <c r="AW63" i="1"/>
  <c r="AU63" i="1"/>
  <c r="AV63" i="1"/>
  <c r="AW62" i="1"/>
  <c r="AU62" i="1"/>
  <c r="AV62" i="1"/>
  <c r="AW61" i="1"/>
  <c r="AU61" i="1"/>
  <c r="AV61" i="1"/>
  <c r="AW60" i="1"/>
  <c r="AU60" i="1"/>
  <c r="AV60" i="1"/>
  <c r="AW59" i="1"/>
  <c r="AU59" i="1"/>
  <c r="AV59" i="1"/>
  <c r="AW58" i="1"/>
  <c r="AU58" i="1"/>
  <c r="AV58" i="1"/>
  <c r="AW57" i="1"/>
  <c r="AU57" i="1"/>
  <c r="AV57" i="1"/>
  <c r="AW56" i="1"/>
  <c r="AU56" i="1"/>
  <c r="AV56" i="1"/>
  <c r="AW55" i="1"/>
  <c r="AU55" i="1"/>
  <c r="AV55" i="1"/>
  <c r="AW54" i="1"/>
  <c r="AU54" i="1"/>
  <c r="AV54" i="1"/>
  <c r="AW53" i="1"/>
  <c r="AU53" i="1"/>
  <c r="AV53" i="1"/>
  <c r="AW52" i="1"/>
  <c r="AU52" i="1"/>
  <c r="AV52" i="1"/>
  <c r="AW51" i="1"/>
  <c r="AU51" i="1"/>
  <c r="AV51" i="1"/>
  <c r="AW50" i="1"/>
  <c r="AU50" i="1"/>
  <c r="AV50" i="1"/>
  <c r="AW49" i="1"/>
  <c r="AU49" i="1"/>
  <c r="AV49" i="1"/>
  <c r="AW48" i="1"/>
  <c r="AU48" i="1"/>
  <c r="AV48" i="1"/>
  <c r="AW47" i="1"/>
  <c r="AU47" i="1"/>
  <c r="AV47" i="1"/>
  <c r="AW46" i="1"/>
  <c r="AU46" i="1"/>
  <c r="AV46" i="1"/>
  <c r="AW45" i="1"/>
  <c r="AU45" i="1"/>
  <c r="AV45" i="1"/>
  <c r="AW44" i="1"/>
  <c r="AU44" i="1"/>
  <c r="AV44" i="1"/>
  <c r="AW43" i="1"/>
  <c r="AU43" i="1"/>
  <c r="AV43" i="1"/>
  <c r="AW42" i="1"/>
  <c r="AU42" i="1"/>
  <c r="AV42" i="1"/>
  <c r="AW41" i="1"/>
  <c r="AU41" i="1"/>
  <c r="AV41" i="1"/>
  <c r="AW40" i="1"/>
  <c r="AU40" i="1"/>
  <c r="AV40" i="1"/>
  <c r="AW39" i="1"/>
  <c r="AU39" i="1"/>
  <c r="AV39" i="1"/>
  <c r="AW38" i="1"/>
  <c r="AU38" i="1"/>
  <c r="AV38" i="1"/>
  <c r="AW37" i="1"/>
  <c r="AU37" i="1"/>
  <c r="AV37" i="1"/>
  <c r="AW36" i="1"/>
  <c r="AU36" i="1"/>
  <c r="AV36" i="1"/>
  <c r="AW35" i="1"/>
  <c r="AU35" i="1"/>
  <c r="AV35" i="1"/>
  <c r="AW34" i="1"/>
  <c r="AU34" i="1"/>
  <c r="AV34" i="1"/>
  <c r="AW33" i="1"/>
  <c r="AU33" i="1"/>
  <c r="AV33" i="1"/>
  <c r="AW32" i="1"/>
  <c r="AU32" i="1"/>
  <c r="AV32" i="1"/>
  <c r="AW31" i="1"/>
  <c r="AU31" i="1"/>
  <c r="AV31" i="1"/>
  <c r="AW30" i="1"/>
  <c r="AU30" i="1"/>
  <c r="AV30" i="1"/>
  <c r="AW29" i="1"/>
  <c r="AU29" i="1"/>
  <c r="AV29" i="1"/>
  <c r="AW28" i="1"/>
  <c r="AU28" i="1"/>
  <c r="AV28" i="1"/>
  <c r="AW27" i="1"/>
  <c r="AU27" i="1"/>
  <c r="AV27" i="1"/>
  <c r="AW26" i="1"/>
  <c r="AU26" i="1"/>
  <c r="AV26" i="1"/>
  <c r="AW25" i="1"/>
  <c r="AU25" i="1"/>
  <c r="AV25" i="1"/>
  <c r="AW24" i="1"/>
  <c r="AU24" i="1"/>
  <c r="AV24" i="1"/>
  <c r="AW23" i="1"/>
  <c r="AU23" i="1"/>
  <c r="AV23" i="1"/>
  <c r="AW22" i="1"/>
  <c r="AU22" i="1"/>
  <c r="AV22" i="1"/>
  <c r="AW21" i="1"/>
  <c r="AU21" i="1"/>
  <c r="AV21" i="1"/>
  <c r="AW20" i="1"/>
  <c r="AU20" i="1"/>
  <c r="AV20" i="1"/>
  <c r="AW19" i="1"/>
  <c r="AU19" i="1"/>
  <c r="AV19" i="1"/>
  <c r="AW18" i="1"/>
  <c r="AU18" i="1"/>
  <c r="AV18" i="1"/>
  <c r="AW17" i="1"/>
  <c r="AU17" i="1"/>
  <c r="AV17" i="1"/>
  <c r="AW16" i="1"/>
  <c r="AU16" i="1"/>
  <c r="AV16" i="1"/>
  <c r="AW15" i="1"/>
  <c r="AU15" i="1"/>
  <c r="AV15" i="1"/>
  <c r="AW14" i="1"/>
  <c r="AU14" i="1"/>
  <c r="AV14" i="1"/>
  <c r="AW13" i="1"/>
  <c r="AU13" i="1"/>
  <c r="AV13" i="1"/>
  <c r="AW12" i="1"/>
  <c r="AU12" i="1"/>
  <c r="AV12" i="1"/>
  <c r="AW11" i="1"/>
  <c r="AU11" i="1"/>
  <c r="AV11" i="1"/>
  <c r="AW10" i="1"/>
  <c r="AU10" i="1"/>
  <c r="AV10" i="1"/>
  <c r="AW9" i="1"/>
  <c r="AU9" i="1"/>
  <c r="AV9" i="1"/>
  <c r="AW8" i="1"/>
  <c r="AU8" i="1"/>
  <c r="AV8" i="1"/>
  <c r="AW7" i="1"/>
  <c r="AU7" i="1"/>
  <c r="AV7" i="1"/>
  <c r="AW6" i="1"/>
  <c r="AU6" i="1"/>
  <c r="AV6" i="1"/>
  <c r="AW5" i="1"/>
  <c r="AU5" i="1"/>
  <c r="AV5" i="1"/>
  <c r="AW4" i="1"/>
  <c r="AU4" i="1"/>
  <c r="AV4" i="1"/>
  <c r="AW3" i="1"/>
  <c r="AU3" i="1"/>
  <c r="AV3" i="1"/>
  <c r="AW2" i="1"/>
  <c r="AU2" i="1"/>
  <c r="AV2" i="1"/>
</calcChain>
</file>

<file path=xl/sharedStrings.xml><?xml version="1.0" encoding="utf-8"?>
<sst xmlns="http://schemas.openxmlformats.org/spreadsheetml/2006/main" count="295" uniqueCount="61">
  <si>
    <t>well</t>
  </si>
  <si>
    <t>TVD (m)</t>
  </si>
  <si>
    <t>Lithofacies</t>
  </si>
  <si>
    <t>Core porosity (%)</t>
  </si>
  <si>
    <t>Primary intergranular por undiff (%)</t>
  </si>
  <si>
    <t>Secondary intergranular por undiff (%)</t>
  </si>
  <si>
    <t>Total Point count por (%)</t>
  </si>
  <si>
    <t>Mono quartz undiff</t>
  </si>
  <si>
    <t>Poly quartz undiff</t>
  </si>
  <si>
    <t>K-feldspar Gr.</t>
  </si>
  <si>
    <t>Plagioclase Gr.</t>
  </si>
  <si>
    <t>Rock fragments (ductile)</t>
  </si>
  <si>
    <t>Rock fragments (non ductile)</t>
  </si>
  <si>
    <t>Micritic carb RF</t>
  </si>
  <si>
    <t>Muscovite</t>
  </si>
  <si>
    <t>Heavy Minerals</t>
  </si>
  <si>
    <t>Carb fossils</t>
  </si>
  <si>
    <t>Phos fossils</t>
  </si>
  <si>
    <t>Carbonaceous matter</t>
  </si>
  <si>
    <t>Sponge spicules</t>
  </si>
  <si>
    <t>replacive calcite</t>
  </si>
  <si>
    <t>replacive Fe calcite</t>
  </si>
  <si>
    <t>replacive dolomite</t>
  </si>
  <si>
    <t>replacive Fe dolomite</t>
  </si>
  <si>
    <t>replacive siderite</t>
  </si>
  <si>
    <t>Quartz cement</t>
  </si>
  <si>
    <t>Microcrystalline Quartz</t>
  </si>
  <si>
    <t>Chert, chalcedony</t>
  </si>
  <si>
    <t>Calcite</t>
  </si>
  <si>
    <t>Fe-Calcite</t>
  </si>
  <si>
    <t>Dolomite</t>
  </si>
  <si>
    <t>Fe-Dolomite</t>
  </si>
  <si>
    <t>Siderite</t>
  </si>
  <si>
    <t>Total illite</t>
  </si>
  <si>
    <t>Chlorite</t>
  </si>
  <si>
    <t>Kaolinite undiff</t>
  </si>
  <si>
    <t>Total pyrite</t>
  </si>
  <si>
    <t>Kspar cement</t>
  </si>
  <si>
    <t>Albite cmt</t>
  </si>
  <si>
    <t>Residual hydrocarbons</t>
  </si>
  <si>
    <t>TiOs</t>
  </si>
  <si>
    <t>Total % grains</t>
  </si>
  <si>
    <t>Total + vis por</t>
  </si>
  <si>
    <t>Grain coating (%)</t>
  </si>
  <si>
    <t>Grain Sorting</t>
  </si>
  <si>
    <t>7/12.2</t>
  </si>
  <si>
    <t>cemented</t>
  </si>
  <si>
    <t>7/12/3A</t>
  </si>
  <si>
    <t>7/12-A13</t>
  </si>
  <si>
    <t>7/12-A8</t>
  </si>
  <si>
    <t>Medium-grained graded</t>
  </si>
  <si>
    <t>Fine- to medium-grained bioturbated</t>
  </si>
  <si>
    <t>Fine-grained bioturbated</t>
  </si>
  <si>
    <t>Very fine- to fine-grained bioturbated</t>
  </si>
  <si>
    <t>Fine-grained graded</t>
  </si>
  <si>
    <t>Water saturation (Sw) fraction</t>
  </si>
  <si>
    <t>Total Point count porosity (%)</t>
  </si>
  <si>
    <t>Grain size (mm)</t>
  </si>
  <si>
    <t>TVD (ft)</t>
  </si>
  <si>
    <t xml:space="preserve">Horizontal permeability (md) </t>
  </si>
  <si>
    <t xml:space="preserve">Vertical permeability (md)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</si>
</sst>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4" fillId="0" borderId="1" xfId="1" quotePrefix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1" fillId="0" borderId="0" xfId="0" applyNumberFormat="1" applyFont="1" applyFill="1" applyAlignment="1">
      <alignment vertical="center"/>
    </xf>
    <xf numFmtId="164" fontId="0" fillId="0" borderId="0" xfId="0" applyNumberFormat="1" applyFill="1"/>
    <xf numFmtId="0" fontId="0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64" fontId="0" fillId="0" borderId="0" xfId="0" applyNumberFormat="1" applyFont="1" applyFill="1" applyAlignment="1">
      <alignment vertical="center"/>
    </xf>
    <xf numFmtId="164" fontId="0" fillId="0" borderId="0" xfId="0" applyNumberFormat="1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2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Touchstone Modal_Categories_25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'[1]Cleaned up integrated petrog'!$CC$1</c:f>
              <c:strCache>
                <c:ptCount val="1"/>
                <c:pt idx="0">
                  <c:v>Sbo(m) &lt;0.3</c:v>
                </c:pt>
              </c:strCache>
            </c:strRef>
          </c:tx>
          <c:spPr>
            <a:ln w="28575">
              <a:noFill/>
            </a:ln>
          </c:spPr>
          <c:xVal>
            <c:numRef>
              <c:f>'[1]Cleaned up integrated petrog'!$BL$2:$BL$144</c:f>
              <c:numCache>
                <c:formatCode>General</c:formatCode>
                <c:ptCount val="143"/>
                <c:pt idx="0">
                  <c:v>23.06068480586976</c:v>
                </c:pt>
                <c:pt idx="1">
                  <c:v>28.0</c:v>
                </c:pt>
                <c:pt idx="2">
                  <c:v>26.0</c:v>
                </c:pt>
                <c:pt idx="3">
                  <c:v>24.25</c:v>
                </c:pt>
                <c:pt idx="4">
                  <c:v>18.90870125684821</c:v>
                </c:pt>
                <c:pt idx="5">
                  <c:v>18.75</c:v>
                </c:pt>
                <c:pt idx="6">
                  <c:v>20.95484857754664</c:v>
                </c:pt>
                <c:pt idx="7">
                  <c:v>6.267177914110429</c:v>
                </c:pt>
                <c:pt idx="8">
                  <c:v>12.75</c:v>
                </c:pt>
                <c:pt idx="9">
                  <c:v>4.657017193122751</c:v>
                </c:pt>
                <c:pt idx="10">
                  <c:v>11.25</c:v>
                </c:pt>
                <c:pt idx="11">
                  <c:v>12.75</c:v>
                </c:pt>
                <c:pt idx="12">
                  <c:v>14.37275193409022</c:v>
                </c:pt>
                <c:pt idx="13">
                  <c:v>15.75</c:v>
                </c:pt>
                <c:pt idx="14">
                  <c:v>9.548438432464688</c:v>
                </c:pt>
                <c:pt idx="15">
                  <c:v>8.5</c:v>
                </c:pt>
                <c:pt idx="16">
                  <c:v>5.220978599417261</c:v>
                </c:pt>
                <c:pt idx="17">
                  <c:v>14.25</c:v>
                </c:pt>
                <c:pt idx="18">
                  <c:v>17.25</c:v>
                </c:pt>
                <c:pt idx="19">
                  <c:v>23.6100973108716</c:v>
                </c:pt>
                <c:pt idx="20">
                  <c:v>17.25</c:v>
                </c:pt>
                <c:pt idx="21">
                  <c:v>14.24254534276052</c:v>
                </c:pt>
                <c:pt idx="22">
                  <c:v>11.01927194860813</c:v>
                </c:pt>
                <c:pt idx="23">
                  <c:v>15.25</c:v>
                </c:pt>
                <c:pt idx="24">
                  <c:v>10.80751236603462</c:v>
                </c:pt>
                <c:pt idx="25">
                  <c:v>15.25</c:v>
                </c:pt>
                <c:pt idx="26">
                  <c:v>18.0700020193861</c:v>
                </c:pt>
                <c:pt idx="27">
                  <c:v>16.62891986062717</c:v>
                </c:pt>
                <c:pt idx="28">
                  <c:v>14.25</c:v>
                </c:pt>
                <c:pt idx="29">
                  <c:v>10.90982519590114</c:v>
                </c:pt>
                <c:pt idx="30">
                  <c:v>19.5</c:v>
                </c:pt>
                <c:pt idx="31">
                  <c:v>28.84508090013018</c:v>
                </c:pt>
                <c:pt idx="32">
                  <c:v>20.30150181253236</c:v>
                </c:pt>
                <c:pt idx="33">
                  <c:v>12.25</c:v>
                </c:pt>
                <c:pt idx="34">
                  <c:v>15.97221217600964</c:v>
                </c:pt>
                <c:pt idx="35">
                  <c:v>21.0</c:v>
                </c:pt>
                <c:pt idx="36">
                  <c:v>18.75</c:v>
                </c:pt>
                <c:pt idx="37">
                  <c:v>27.0</c:v>
                </c:pt>
                <c:pt idx="38">
                  <c:v>22.0</c:v>
                </c:pt>
                <c:pt idx="39">
                  <c:v>20.75</c:v>
                </c:pt>
                <c:pt idx="40">
                  <c:v>10.25</c:v>
                </c:pt>
                <c:pt idx="41">
                  <c:v>20.25</c:v>
                </c:pt>
                <c:pt idx="42">
                  <c:v>16.75</c:v>
                </c:pt>
                <c:pt idx="43">
                  <c:v>20.5</c:v>
                </c:pt>
                <c:pt idx="44">
                  <c:v>23.25</c:v>
                </c:pt>
                <c:pt idx="45">
                  <c:v>18.0</c:v>
                </c:pt>
                <c:pt idx="46">
                  <c:v>20.75</c:v>
                </c:pt>
                <c:pt idx="47">
                  <c:v>17.0</c:v>
                </c:pt>
                <c:pt idx="48">
                  <c:v>16.0</c:v>
                </c:pt>
                <c:pt idx="49">
                  <c:v>10.5</c:v>
                </c:pt>
                <c:pt idx="50">
                  <c:v>22.25</c:v>
                </c:pt>
                <c:pt idx="51">
                  <c:v>43.5</c:v>
                </c:pt>
                <c:pt idx="52">
                  <c:v>28.75</c:v>
                </c:pt>
                <c:pt idx="53">
                  <c:v>19.61737075332348</c:v>
                </c:pt>
                <c:pt idx="54">
                  <c:v>21.75</c:v>
                </c:pt>
                <c:pt idx="55">
                  <c:v>22.75</c:v>
                </c:pt>
                <c:pt idx="56">
                  <c:v>18.25</c:v>
                </c:pt>
                <c:pt idx="57">
                  <c:v>19.9537037037037</c:v>
                </c:pt>
                <c:pt idx="58">
                  <c:v>21.75</c:v>
                </c:pt>
                <c:pt idx="59">
                  <c:v>16.25</c:v>
                </c:pt>
                <c:pt idx="60">
                  <c:v>20.57096032777055</c:v>
                </c:pt>
                <c:pt idx="61">
                  <c:v>13.5</c:v>
                </c:pt>
                <c:pt idx="62">
                  <c:v>24.60666330136294</c:v>
                </c:pt>
                <c:pt idx="63">
                  <c:v>15.5</c:v>
                </c:pt>
                <c:pt idx="64">
                  <c:v>16.77491426265885</c:v>
                </c:pt>
                <c:pt idx="65">
                  <c:v>30.15690776884806</c:v>
                </c:pt>
                <c:pt idx="66">
                  <c:v>38.75</c:v>
                </c:pt>
                <c:pt idx="67">
                  <c:v>13.75</c:v>
                </c:pt>
                <c:pt idx="68">
                  <c:v>14.02239405503112</c:v>
                </c:pt>
                <c:pt idx="69">
                  <c:v>12.0</c:v>
                </c:pt>
                <c:pt idx="70">
                  <c:v>15.25</c:v>
                </c:pt>
                <c:pt idx="71">
                  <c:v>17.25</c:v>
                </c:pt>
                <c:pt idx="72">
                  <c:v>15.55468969672625</c:v>
                </c:pt>
                <c:pt idx="73">
                  <c:v>15.02556299452221</c:v>
                </c:pt>
                <c:pt idx="74">
                  <c:v>15.25</c:v>
                </c:pt>
                <c:pt idx="75">
                  <c:v>14.552711797308</c:v>
                </c:pt>
                <c:pt idx="76">
                  <c:v>18.5</c:v>
                </c:pt>
                <c:pt idx="77">
                  <c:v>22.75</c:v>
                </c:pt>
                <c:pt idx="78">
                  <c:v>21.0</c:v>
                </c:pt>
                <c:pt idx="79">
                  <c:v>22.25</c:v>
                </c:pt>
                <c:pt idx="80">
                  <c:v>22.75</c:v>
                </c:pt>
                <c:pt idx="81">
                  <c:v>21.25</c:v>
                </c:pt>
                <c:pt idx="82">
                  <c:v>16.45</c:v>
                </c:pt>
                <c:pt idx="83">
                  <c:v>28.62942667706708</c:v>
                </c:pt>
                <c:pt idx="84">
                  <c:v>14.5</c:v>
                </c:pt>
                <c:pt idx="85">
                  <c:v>15.5</c:v>
                </c:pt>
                <c:pt idx="86">
                  <c:v>14.25</c:v>
                </c:pt>
                <c:pt idx="87">
                  <c:v>21.0</c:v>
                </c:pt>
                <c:pt idx="88">
                  <c:v>27.28670368500757</c:v>
                </c:pt>
                <c:pt idx="89">
                  <c:v>20.25</c:v>
                </c:pt>
                <c:pt idx="90">
                  <c:v>26.25</c:v>
                </c:pt>
                <c:pt idx="91">
                  <c:v>23.5</c:v>
                </c:pt>
                <c:pt idx="92">
                  <c:v>18.75</c:v>
                </c:pt>
                <c:pt idx="93">
                  <c:v>27.75</c:v>
                </c:pt>
                <c:pt idx="94">
                  <c:v>15.81571499257793</c:v>
                </c:pt>
                <c:pt idx="95">
                  <c:v>20.0</c:v>
                </c:pt>
                <c:pt idx="96">
                  <c:v>20.47245826252124</c:v>
                </c:pt>
                <c:pt idx="97">
                  <c:v>23.64055058776248</c:v>
                </c:pt>
                <c:pt idx="98">
                  <c:v>18.0</c:v>
                </c:pt>
                <c:pt idx="99">
                  <c:v>24.0</c:v>
                </c:pt>
                <c:pt idx="100">
                  <c:v>17.75</c:v>
                </c:pt>
                <c:pt idx="101">
                  <c:v>24.77273283688666</c:v>
                </c:pt>
                <c:pt idx="102">
                  <c:v>22.5</c:v>
                </c:pt>
                <c:pt idx="103">
                  <c:v>17.00423992766</c:v>
                </c:pt>
                <c:pt idx="104">
                  <c:v>24.5</c:v>
                </c:pt>
                <c:pt idx="105">
                  <c:v>19.61182061182061</c:v>
                </c:pt>
                <c:pt idx="106">
                  <c:v>23.6748079574552</c:v>
                </c:pt>
                <c:pt idx="107">
                  <c:v>20.76005654281098</c:v>
                </c:pt>
                <c:pt idx="108">
                  <c:v>19.75</c:v>
                </c:pt>
                <c:pt idx="109">
                  <c:v>16.75</c:v>
                </c:pt>
                <c:pt idx="110">
                  <c:v>14.25</c:v>
                </c:pt>
                <c:pt idx="111">
                  <c:v>21.1214611872146</c:v>
                </c:pt>
                <c:pt idx="112">
                  <c:v>17.0</c:v>
                </c:pt>
                <c:pt idx="113">
                  <c:v>21.5</c:v>
                </c:pt>
                <c:pt idx="114">
                  <c:v>25.21791283486604</c:v>
                </c:pt>
                <c:pt idx="115">
                  <c:v>28.75</c:v>
                </c:pt>
                <c:pt idx="116">
                  <c:v>26.95511115622779</c:v>
                </c:pt>
                <c:pt idx="117">
                  <c:v>26.75</c:v>
                </c:pt>
                <c:pt idx="118">
                  <c:v>22.58116732303342</c:v>
                </c:pt>
                <c:pt idx="119">
                  <c:v>25.25</c:v>
                </c:pt>
                <c:pt idx="120">
                  <c:v>24.29165736323962</c:v>
                </c:pt>
                <c:pt idx="121">
                  <c:v>27.75</c:v>
                </c:pt>
                <c:pt idx="122">
                  <c:v>18.75</c:v>
                </c:pt>
                <c:pt idx="123">
                  <c:v>26.08113565930221</c:v>
                </c:pt>
                <c:pt idx="124">
                  <c:v>20.0</c:v>
                </c:pt>
                <c:pt idx="125">
                  <c:v>24.15928489042675</c:v>
                </c:pt>
                <c:pt idx="126">
                  <c:v>17.35039291753706</c:v>
                </c:pt>
                <c:pt idx="127">
                  <c:v>16.5</c:v>
                </c:pt>
                <c:pt idx="128">
                  <c:v>16.20012863645359</c:v>
                </c:pt>
                <c:pt idx="129">
                  <c:v>18.04768249202476</c:v>
                </c:pt>
                <c:pt idx="130">
                  <c:v>22.5</c:v>
                </c:pt>
                <c:pt idx="131">
                  <c:v>24.0</c:v>
                </c:pt>
                <c:pt idx="132">
                  <c:v>20.48089573128061</c:v>
                </c:pt>
                <c:pt idx="133">
                  <c:v>20.25</c:v>
                </c:pt>
                <c:pt idx="134">
                  <c:v>23.25</c:v>
                </c:pt>
                <c:pt idx="135">
                  <c:v>23.5</c:v>
                </c:pt>
                <c:pt idx="136">
                  <c:v>25.0</c:v>
                </c:pt>
                <c:pt idx="137">
                  <c:v>42.5</c:v>
                </c:pt>
                <c:pt idx="138">
                  <c:v>27.0</c:v>
                </c:pt>
                <c:pt idx="139">
                  <c:v>20.74019686621132</c:v>
                </c:pt>
                <c:pt idx="140">
                  <c:v>22.75</c:v>
                </c:pt>
                <c:pt idx="141">
                  <c:v>21.5</c:v>
                </c:pt>
              </c:numCache>
            </c:numRef>
          </c:xVal>
          <c:yVal>
            <c:numRef>
              <c:f>'[1]Cleaned up integrated petrog'!$CC$2:$CC$144</c:f>
              <c:numCache>
                <c:formatCode>General</c:formatCode>
                <c:ptCount val="143"/>
                <c:pt idx="11">
                  <c:v>28.5</c:v>
                </c:pt>
                <c:pt idx="12">
                  <c:v>30.37275193409022</c:v>
                </c:pt>
                <c:pt idx="13">
                  <c:v>25.5</c:v>
                </c:pt>
                <c:pt idx="15">
                  <c:v>26.25</c:v>
                </c:pt>
                <c:pt idx="16">
                  <c:v>25.52097859941726</c:v>
                </c:pt>
                <c:pt idx="17">
                  <c:v>29.75</c:v>
                </c:pt>
                <c:pt idx="18">
                  <c:v>28.25</c:v>
                </c:pt>
                <c:pt idx="19">
                  <c:v>29.7100973108716</c:v>
                </c:pt>
                <c:pt idx="20">
                  <c:v>29.75</c:v>
                </c:pt>
                <c:pt idx="21">
                  <c:v>27.64254534276052</c:v>
                </c:pt>
                <c:pt idx="22">
                  <c:v>28.01927194860813</c:v>
                </c:pt>
                <c:pt idx="23">
                  <c:v>31.5</c:v>
                </c:pt>
                <c:pt idx="24">
                  <c:v>27.10751236603463</c:v>
                </c:pt>
                <c:pt idx="25">
                  <c:v>29.5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'[1]Cleaned up integrated petrog'!$CD$1</c:f>
              <c:strCache>
                <c:ptCount val="1"/>
                <c:pt idx="0">
                  <c:v>Sbo(m) &gt;0.3</c:v>
                </c:pt>
              </c:strCache>
            </c:strRef>
          </c:tx>
          <c:spPr>
            <a:ln w="28575">
              <a:noFill/>
            </a:ln>
          </c:spPr>
          <c:xVal>
            <c:numRef>
              <c:f>'[1]Cleaned up integrated petrog'!$BL$2:$BL$144</c:f>
              <c:numCache>
                <c:formatCode>General</c:formatCode>
                <c:ptCount val="143"/>
                <c:pt idx="0">
                  <c:v>23.06068480586976</c:v>
                </c:pt>
                <c:pt idx="1">
                  <c:v>28.0</c:v>
                </c:pt>
                <c:pt idx="2">
                  <c:v>26.0</c:v>
                </c:pt>
                <c:pt idx="3">
                  <c:v>24.25</c:v>
                </c:pt>
                <c:pt idx="4">
                  <c:v>18.90870125684821</c:v>
                </c:pt>
                <c:pt idx="5">
                  <c:v>18.75</c:v>
                </c:pt>
                <c:pt idx="6">
                  <c:v>20.95484857754664</c:v>
                </c:pt>
                <c:pt idx="7">
                  <c:v>6.267177914110429</c:v>
                </c:pt>
                <c:pt idx="8">
                  <c:v>12.75</c:v>
                </c:pt>
                <c:pt idx="9">
                  <c:v>4.657017193122751</c:v>
                </c:pt>
                <c:pt idx="10">
                  <c:v>11.25</c:v>
                </c:pt>
                <c:pt idx="11">
                  <c:v>12.75</c:v>
                </c:pt>
                <c:pt idx="12">
                  <c:v>14.37275193409022</c:v>
                </c:pt>
                <c:pt idx="13">
                  <c:v>15.75</c:v>
                </c:pt>
                <c:pt idx="14">
                  <c:v>9.548438432464688</c:v>
                </c:pt>
                <c:pt idx="15">
                  <c:v>8.5</c:v>
                </c:pt>
                <c:pt idx="16">
                  <c:v>5.220978599417261</c:v>
                </c:pt>
                <c:pt idx="17">
                  <c:v>14.25</c:v>
                </c:pt>
                <c:pt idx="18">
                  <c:v>17.25</c:v>
                </c:pt>
                <c:pt idx="19">
                  <c:v>23.6100973108716</c:v>
                </c:pt>
                <c:pt idx="20">
                  <c:v>17.25</c:v>
                </c:pt>
                <c:pt idx="21">
                  <c:v>14.24254534276052</c:v>
                </c:pt>
                <c:pt idx="22">
                  <c:v>11.01927194860813</c:v>
                </c:pt>
                <c:pt idx="23">
                  <c:v>15.25</c:v>
                </c:pt>
                <c:pt idx="24">
                  <c:v>10.80751236603462</c:v>
                </c:pt>
                <c:pt idx="25">
                  <c:v>15.25</c:v>
                </c:pt>
                <c:pt idx="26">
                  <c:v>18.0700020193861</c:v>
                </c:pt>
                <c:pt idx="27">
                  <c:v>16.62891986062717</c:v>
                </c:pt>
                <c:pt idx="28">
                  <c:v>14.25</c:v>
                </c:pt>
                <c:pt idx="29">
                  <c:v>10.90982519590114</c:v>
                </c:pt>
                <c:pt idx="30">
                  <c:v>19.5</c:v>
                </c:pt>
                <c:pt idx="31">
                  <c:v>28.84508090013018</c:v>
                </c:pt>
                <c:pt idx="32">
                  <c:v>20.30150181253236</c:v>
                </c:pt>
                <c:pt idx="33">
                  <c:v>12.25</c:v>
                </c:pt>
                <c:pt idx="34">
                  <c:v>15.97221217600964</c:v>
                </c:pt>
                <c:pt idx="35">
                  <c:v>21.0</c:v>
                </c:pt>
                <c:pt idx="36">
                  <c:v>18.75</c:v>
                </c:pt>
                <c:pt idx="37">
                  <c:v>27.0</c:v>
                </c:pt>
                <c:pt idx="38">
                  <c:v>22.0</c:v>
                </c:pt>
                <c:pt idx="39">
                  <c:v>20.75</c:v>
                </c:pt>
                <c:pt idx="40">
                  <c:v>10.25</c:v>
                </c:pt>
                <c:pt idx="41">
                  <c:v>20.25</c:v>
                </c:pt>
                <c:pt idx="42">
                  <c:v>16.75</c:v>
                </c:pt>
                <c:pt idx="43">
                  <c:v>20.5</c:v>
                </c:pt>
                <c:pt idx="44">
                  <c:v>23.25</c:v>
                </c:pt>
                <c:pt idx="45">
                  <c:v>18.0</c:v>
                </c:pt>
                <c:pt idx="46">
                  <c:v>20.75</c:v>
                </c:pt>
                <c:pt idx="47">
                  <c:v>17.0</c:v>
                </c:pt>
                <c:pt idx="48">
                  <c:v>16.0</c:v>
                </c:pt>
                <c:pt idx="49">
                  <c:v>10.5</c:v>
                </c:pt>
                <c:pt idx="50">
                  <c:v>22.25</c:v>
                </c:pt>
                <c:pt idx="51">
                  <c:v>43.5</c:v>
                </c:pt>
                <c:pt idx="52">
                  <c:v>28.75</c:v>
                </c:pt>
                <c:pt idx="53">
                  <c:v>19.61737075332348</c:v>
                </c:pt>
                <c:pt idx="54">
                  <c:v>21.75</c:v>
                </c:pt>
                <c:pt idx="55">
                  <c:v>22.75</c:v>
                </c:pt>
                <c:pt idx="56">
                  <c:v>18.25</c:v>
                </c:pt>
                <c:pt idx="57">
                  <c:v>19.9537037037037</c:v>
                </c:pt>
                <c:pt idx="58">
                  <c:v>21.75</c:v>
                </c:pt>
                <c:pt idx="59">
                  <c:v>16.25</c:v>
                </c:pt>
                <c:pt idx="60">
                  <c:v>20.57096032777055</c:v>
                </c:pt>
                <c:pt idx="61">
                  <c:v>13.5</c:v>
                </c:pt>
                <c:pt idx="62">
                  <c:v>24.60666330136294</c:v>
                </c:pt>
                <c:pt idx="63">
                  <c:v>15.5</c:v>
                </c:pt>
                <c:pt idx="64">
                  <c:v>16.77491426265885</c:v>
                </c:pt>
                <c:pt idx="65">
                  <c:v>30.15690776884806</c:v>
                </c:pt>
                <c:pt idx="66">
                  <c:v>38.75</c:v>
                </c:pt>
                <c:pt idx="67">
                  <c:v>13.75</c:v>
                </c:pt>
                <c:pt idx="68">
                  <c:v>14.02239405503112</c:v>
                </c:pt>
                <c:pt idx="69">
                  <c:v>12.0</c:v>
                </c:pt>
                <c:pt idx="70">
                  <c:v>15.25</c:v>
                </c:pt>
                <c:pt idx="71">
                  <c:v>17.25</c:v>
                </c:pt>
                <c:pt idx="72">
                  <c:v>15.55468969672625</c:v>
                </c:pt>
                <c:pt idx="73">
                  <c:v>15.02556299452221</c:v>
                </c:pt>
                <c:pt idx="74">
                  <c:v>15.25</c:v>
                </c:pt>
                <c:pt idx="75">
                  <c:v>14.552711797308</c:v>
                </c:pt>
                <c:pt idx="76">
                  <c:v>18.5</c:v>
                </c:pt>
                <c:pt idx="77">
                  <c:v>22.75</c:v>
                </c:pt>
                <c:pt idx="78">
                  <c:v>21.0</c:v>
                </c:pt>
                <c:pt idx="79">
                  <c:v>22.25</c:v>
                </c:pt>
                <c:pt idx="80">
                  <c:v>22.75</c:v>
                </c:pt>
                <c:pt idx="81">
                  <c:v>21.25</c:v>
                </c:pt>
                <c:pt idx="82">
                  <c:v>16.45</c:v>
                </c:pt>
                <c:pt idx="83">
                  <c:v>28.62942667706708</c:v>
                </c:pt>
                <c:pt idx="84">
                  <c:v>14.5</c:v>
                </c:pt>
                <c:pt idx="85">
                  <c:v>15.5</c:v>
                </c:pt>
                <c:pt idx="86">
                  <c:v>14.25</c:v>
                </c:pt>
                <c:pt idx="87">
                  <c:v>21.0</c:v>
                </c:pt>
                <c:pt idx="88">
                  <c:v>27.28670368500757</c:v>
                </c:pt>
                <c:pt idx="89">
                  <c:v>20.25</c:v>
                </c:pt>
                <c:pt idx="90">
                  <c:v>26.25</c:v>
                </c:pt>
                <c:pt idx="91">
                  <c:v>23.5</c:v>
                </c:pt>
                <c:pt idx="92">
                  <c:v>18.75</c:v>
                </c:pt>
                <c:pt idx="93">
                  <c:v>27.75</c:v>
                </c:pt>
                <c:pt idx="94">
                  <c:v>15.81571499257793</c:v>
                </c:pt>
                <c:pt idx="95">
                  <c:v>20.0</c:v>
                </c:pt>
                <c:pt idx="96">
                  <c:v>20.47245826252124</c:v>
                </c:pt>
                <c:pt idx="97">
                  <c:v>23.64055058776248</c:v>
                </c:pt>
                <c:pt idx="98">
                  <c:v>18.0</c:v>
                </c:pt>
                <c:pt idx="99">
                  <c:v>24.0</c:v>
                </c:pt>
                <c:pt idx="100">
                  <c:v>17.75</c:v>
                </c:pt>
                <c:pt idx="101">
                  <c:v>24.77273283688666</c:v>
                </c:pt>
                <c:pt idx="102">
                  <c:v>22.5</c:v>
                </c:pt>
                <c:pt idx="103">
                  <c:v>17.00423992766</c:v>
                </c:pt>
                <c:pt idx="104">
                  <c:v>24.5</c:v>
                </c:pt>
                <c:pt idx="105">
                  <c:v>19.61182061182061</c:v>
                </c:pt>
                <c:pt idx="106">
                  <c:v>23.6748079574552</c:v>
                </c:pt>
                <c:pt idx="107">
                  <c:v>20.76005654281098</c:v>
                </c:pt>
                <c:pt idx="108">
                  <c:v>19.75</c:v>
                </c:pt>
                <c:pt idx="109">
                  <c:v>16.75</c:v>
                </c:pt>
                <c:pt idx="110">
                  <c:v>14.25</c:v>
                </c:pt>
                <c:pt idx="111">
                  <c:v>21.1214611872146</c:v>
                </c:pt>
                <c:pt idx="112">
                  <c:v>17.0</c:v>
                </c:pt>
                <c:pt idx="113">
                  <c:v>21.5</c:v>
                </c:pt>
                <c:pt idx="114">
                  <c:v>25.21791283486604</c:v>
                </c:pt>
                <c:pt idx="115">
                  <c:v>28.75</c:v>
                </c:pt>
                <c:pt idx="116">
                  <c:v>26.95511115622779</c:v>
                </c:pt>
                <c:pt idx="117">
                  <c:v>26.75</c:v>
                </c:pt>
                <c:pt idx="118">
                  <c:v>22.58116732303342</c:v>
                </c:pt>
                <c:pt idx="119">
                  <c:v>25.25</c:v>
                </c:pt>
                <c:pt idx="120">
                  <c:v>24.29165736323962</c:v>
                </c:pt>
                <c:pt idx="121">
                  <c:v>27.75</c:v>
                </c:pt>
                <c:pt idx="122">
                  <c:v>18.75</c:v>
                </c:pt>
                <c:pt idx="123">
                  <c:v>26.08113565930221</c:v>
                </c:pt>
                <c:pt idx="124">
                  <c:v>20.0</c:v>
                </c:pt>
                <c:pt idx="125">
                  <c:v>24.15928489042675</c:v>
                </c:pt>
                <c:pt idx="126">
                  <c:v>17.35039291753706</c:v>
                </c:pt>
                <c:pt idx="127">
                  <c:v>16.5</c:v>
                </c:pt>
                <c:pt idx="128">
                  <c:v>16.20012863645359</c:v>
                </c:pt>
                <c:pt idx="129">
                  <c:v>18.04768249202476</c:v>
                </c:pt>
                <c:pt idx="130">
                  <c:v>22.5</c:v>
                </c:pt>
                <c:pt idx="131">
                  <c:v>24.0</c:v>
                </c:pt>
                <c:pt idx="132">
                  <c:v>20.48089573128061</c:v>
                </c:pt>
                <c:pt idx="133">
                  <c:v>20.25</c:v>
                </c:pt>
                <c:pt idx="134">
                  <c:v>23.25</c:v>
                </c:pt>
                <c:pt idx="135">
                  <c:v>23.5</c:v>
                </c:pt>
                <c:pt idx="136">
                  <c:v>25.0</c:v>
                </c:pt>
                <c:pt idx="137">
                  <c:v>42.5</c:v>
                </c:pt>
                <c:pt idx="138">
                  <c:v>27.0</c:v>
                </c:pt>
                <c:pt idx="139">
                  <c:v>20.74019686621132</c:v>
                </c:pt>
                <c:pt idx="140">
                  <c:v>22.75</c:v>
                </c:pt>
                <c:pt idx="141">
                  <c:v>21.5</c:v>
                </c:pt>
              </c:numCache>
            </c:numRef>
          </c:xVal>
          <c:yVal>
            <c:numRef>
              <c:f>'[1]Cleaned up integrated petrog'!$CD$2:$CD$144</c:f>
              <c:numCache>
                <c:formatCode>General</c:formatCode>
                <c:ptCount val="143"/>
                <c:pt idx="62">
                  <c:v>36.10666330136294</c:v>
                </c:pt>
                <c:pt idx="69">
                  <c:v>28.25</c:v>
                </c:pt>
                <c:pt idx="71">
                  <c:v>34.0</c:v>
                </c:pt>
                <c:pt idx="72">
                  <c:v>24.65468969672624</c:v>
                </c:pt>
                <c:pt idx="73">
                  <c:v>30.62556299452221</c:v>
                </c:pt>
                <c:pt idx="76">
                  <c:v>33.25</c:v>
                </c:pt>
                <c:pt idx="77">
                  <c:v>35.5</c:v>
                </c:pt>
                <c:pt idx="78">
                  <c:v>36.0</c:v>
                </c:pt>
                <c:pt idx="79">
                  <c:v>36.25</c:v>
                </c:pt>
                <c:pt idx="80">
                  <c:v>41.25</c:v>
                </c:pt>
                <c:pt idx="81">
                  <c:v>35.5</c:v>
                </c:pt>
                <c:pt idx="95">
                  <c:v>24.0</c:v>
                </c:pt>
                <c:pt idx="97">
                  <c:v>31.44055058776248</c:v>
                </c:pt>
                <c:pt idx="98">
                  <c:v>24.0</c:v>
                </c:pt>
                <c:pt idx="99">
                  <c:v>32.0</c:v>
                </c:pt>
                <c:pt idx="100">
                  <c:v>23.75</c:v>
                </c:pt>
                <c:pt idx="101">
                  <c:v>27.67273283688666</c:v>
                </c:pt>
                <c:pt idx="102">
                  <c:v>31.0</c:v>
                </c:pt>
                <c:pt idx="105">
                  <c:v>20.61182061182061</c:v>
                </c:pt>
                <c:pt idx="106">
                  <c:v>25.6748079574552</c:v>
                </c:pt>
                <c:pt idx="109">
                  <c:v>18.75</c:v>
                </c:pt>
                <c:pt idx="112">
                  <c:v>28.25</c:v>
                </c:pt>
                <c:pt idx="113">
                  <c:v>28.5</c:v>
                </c:pt>
                <c:pt idx="117">
                  <c:v>32.0</c:v>
                </c:pt>
                <c:pt idx="118">
                  <c:v>25.48116732303342</c:v>
                </c:pt>
                <c:pt idx="119">
                  <c:v>28.25</c:v>
                </c:pt>
                <c:pt idx="129">
                  <c:v>28.74768249202476</c:v>
                </c:pt>
                <c:pt idx="131">
                  <c:v>29.0</c:v>
                </c:pt>
                <c:pt idx="132">
                  <c:v>25.28089573128061</c:v>
                </c:pt>
                <c:pt idx="133">
                  <c:v>26.25</c:v>
                </c:pt>
                <c:pt idx="134">
                  <c:v>30.25</c:v>
                </c:pt>
                <c:pt idx="135">
                  <c:v>29.5</c:v>
                </c:pt>
                <c:pt idx="137">
                  <c:v>42.5</c:v>
                </c:pt>
                <c:pt idx="138">
                  <c:v>34.0</c:v>
                </c:pt>
              </c:numCache>
            </c:numRef>
          </c:yVal>
          <c:smooth val="0"/>
        </c:ser>
        <c:ser>
          <c:idx val="4"/>
          <c:order val="2"/>
          <c:tx>
            <c:strRef>
              <c:f>'[1]Cleaned up integrated petrog'!$CE$1</c:f>
              <c:strCache>
                <c:ptCount val="1"/>
                <c:pt idx="0">
                  <c:v>Sg(c) &lt;0.3</c:v>
                </c:pt>
              </c:strCache>
            </c:strRef>
          </c:tx>
          <c:spPr>
            <a:ln w="28575">
              <a:noFill/>
            </a:ln>
          </c:spPr>
          <c:xVal>
            <c:numRef>
              <c:f>'[1]Cleaned up integrated petrog'!$BL$2:$BL$144</c:f>
              <c:numCache>
                <c:formatCode>General</c:formatCode>
                <c:ptCount val="143"/>
                <c:pt idx="0">
                  <c:v>23.06068480586976</c:v>
                </c:pt>
                <c:pt idx="1">
                  <c:v>28.0</c:v>
                </c:pt>
                <c:pt idx="2">
                  <c:v>26.0</c:v>
                </c:pt>
                <c:pt idx="3">
                  <c:v>24.25</c:v>
                </c:pt>
                <c:pt idx="4">
                  <c:v>18.90870125684821</c:v>
                </c:pt>
                <c:pt idx="5">
                  <c:v>18.75</c:v>
                </c:pt>
                <c:pt idx="6">
                  <c:v>20.95484857754664</c:v>
                </c:pt>
                <c:pt idx="7">
                  <c:v>6.267177914110429</c:v>
                </c:pt>
                <c:pt idx="8">
                  <c:v>12.75</c:v>
                </c:pt>
                <c:pt idx="9">
                  <c:v>4.657017193122751</c:v>
                </c:pt>
                <c:pt idx="10">
                  <c:v>11.25</c:v>
                </c:pt>
                <c:pt idx="11">
                  <c:v>12.75</c:v>
                </c:pt>
                <c:pt idx="12">
                  <c:v>14.37275193409022</c:v>
                </c:pt>
                <c:pt idx="13">
                  <c:v>15.75</c:v>
                </c:pt>
                <c:pt idx="14">
                  <c:v>9.548438432464688</c:v>
                </c:pt>
                <c:pt idx="15">
                  <c:v>8.5</c:v>
                </c:pt>
                <c:pt idx="16">
                  <c:v>5.220978599417261</c:v>
                </c:pt>
                <c:pt idx="17">
                  <c:v>14.25</c:v>
                </c:pt>
                <c:pt idx="18">
                  <c:v>17.25</c:v>
                </c:pt>
                <c:pt idx="19">
                  <c:v>23.6100973108716</c:v>
                </c:pt>
                <c:pt idx="20">
                  <c:v>17.25</c:v>
                </c:pt>
                <c:pt idx="21">
                  <c:v>14.24254534276052</c:v>
                </c:pt>
                <c:pt idx="22">
                  <c:v>11.01927194860813</c:v>
                </c:pt>
                <c:pt idx="23">
                  <c:v>15.25</c:v>
                </c:pt>
                <c:pt idx="24">
                  <c:v>10.80751236603462</c:v>
                </c:pt>
                <c:pt idx="25">
                  <c:v>15.25</c:v>
                </c:pt>
                <c:pt idx="26">
                  <c:v>18.0700020193861</c:v>
                </c:pt>
                <c:pt idx="27">
                  <c:v>16.62891986062717</c:v>
                </c:pt>
                <c:pt idx="28">
                  <c:v>14.25</c:v>
                </c:pt>
                <c:pt idx="29">
                  <c:v>10.90982519590114</c:v>
                </c:pt>
                <c:pt idx="30">
                  <c:v>19.5</c:v>
                </c:pt>
                <c:pt idx="31">
                  <c:v>28.84508090013018</c:v>
                </c:pt>
                <c:pt idx="32">
                  <c:v>20.30150181253236</c:v>
                </c:pt>
                <c:pt idx="33">
                  <c:v>12.25</c:v>
                </c:pt>
                <c:pt idx="34">
                  <c:v>15.97221217600964</c:v>
                </c:pt>
                <c:pt idx="35">
                  <c:v>21.0</c:v>
                </c:pt>
                <c:pt idx="36">
                  <c:v>18.75</c:v>
                </c:pt>
                <c:pt idx="37">
                  <c:v>27.0</c:v>
                </c:pt>
                <c:pt idx="38">
                  <c:v>22.0</c:v>
                </c:pt>
                <c:pt idx="39">
                  <c:v>20.75</c:v>
                </c:pt>
                <c:pt idx="40">
                  <c:v>10.25</c:v>
                </c:pt>
                <c:pt idx="41">
                  <c:v>20.25</c:v>
                </c:pt>
                <c:pt idx="42">
                  <c:v>16.75</c:v>
                </c:pt>
                <c:pt idx="43">
                  <c:v>20.5</c:v>
                </c:pt>
                <c:pt idx="44">
                  <c:v>23.25</c:v>
                </c:pt>
                <c:pt idx="45">
                  <c:v>18.0</c:v>
                </c:pt>
                <c:pt idx="46">
                  <c:v>20.75</c:v>
                </c:pt>
                <c:pt idx="47">
                  <c:v>17.0</c:v>
                </c:pt>
                <c:pt idx="48">
                  <c:v>16.0</c:v>
                </c:pt>
                <c:pt idx="49">
                  <c:v>10.5</c:v>
                </c:pt>
                <c:pt idx="50">
                  <c:v>22.25</c:v>
                </c:pt>
                <c:pt idx="51">
                  <c:v>43.5</c:v>
                </c:pt>
                <c:pt idx="52">
                  <c:v>28.75</c:v>
                </c:pt>
                <c:pt idx="53">
                  <c:v>19.61737075332348</c:v>
                </c:pt>
                <c:pt idx="54">
                  <c:v>21.75</c:v>
                </c:pt>
                <c:pt idx="55">
                  <c:v>22.75</c:v>
                </c:pt>
                <c:pt idx="56">
                  <c:v>18.25</c:v>
                </c:pt>
                <c:pt idx="57">
                  <c:v>19.9537037037037</c:v>
                </c:pt>
                <c:pt idx="58">
                  <c:v>21.75</c:v>
                </c:pt>
                <c:pt idx="59">
                  <c:v>16.25</c:v>
                </c:pt>
                <c:pt idx="60">
                  <c:v>20.57096032777055</c:v>
                </c:pt>
                <c:pt idx="61">
                  <c:v>13.5</c:v>
                </c:pt>
                <c:pt idx="62">
                  <c:v>24.60666330136294</c:v>
                </c:pt>
                <c:pt idx="63">
                  <c:v>15.5</c:v>
                </c:pt>
                <c:pt idx="64">
                  <c:v>16.77491426265885</c:v>
                </c:pt>
                <c:pt idx="65">
                  <c:v>30.15690776884806</c:v>
                </c:pt>
                <c:pt idx="66">
                  <c:v>38.75</c:v>
                </c:pt>
                <c:pt idx="67">
                  <c:v>13.75</c:v>
                </c:pt>
                <c:pt idx="68">
                  <c:v>14.02239405503112</c:v>
                </c:pt>
                <c:pt idx="69">
                  <c:v>12.0</c:v>
                </c:pt>
                <c:pt idx="70">
                  <c:v>15.25</c:v>
                </c:pt>
                <c:pt idx="71">
                  <c:v>17.25</c:v>
                </c:pt>
                <c:pt idx="72">
                  <c:v>15.55468969672625</c:v>
                </c:pt>
                <c:pt idx="73">
                  <c:v>15.02556299452221</c:v>
                </c:pt>
                <c:pt idx="74">
                  <c:v>15.25</c:v>
                </c:pt>
                <c:pt idx="75">
                  <c:v>14.552711797308</c:v>
                </c:pt>
                <c:pt idx="76">
                  <c:v>18.5</c:v>
                </c:pt>
                <c:pt idx="77">
                  <c:v>22.75</c:v>
                </c:pt>
                <c:pt idx="78">
                  <c:v>21.0</c:v>
                </c:pt>
                <c:pt idx="79">
                  <c:v>22.25</c:v>
                </c:pt>
                <c:pt idx="80">
                  <c:v>22.75</c:v>
                </c:pt>
                <c:pt idx="81">
                  <c:v>21.25</c:v>
                </c:pt>
                <c:pt idx="82">
                  <c:v>16.45</c:v>
                </c:pt>
                <c:pt idx="83">
                  <c:v>28.62942667706708</c:v>
                </c:pt>
                <c:pt idx="84">
                  <c:v>14.5</c:v>
                </c:pt>
                <c:pt idx="85">
                  <c:v>15.5</c:v>
                </c:pt>
                <c:pt idx="86">
                  <c:v>14.25</c:v>
                </c:pt>
                <c:pt idx="87">
                  <c:v>21.0</c:v>
                </c:pt>
                <c:pt idx="88">
                  <c:v>27.28670368500757</c:v>
                </c:pt>
                <c:pt idx="89">
                  <c:v>20.25</c:v>
                </c:pt>
                <c:pt idx="90">
                  <c:v>26.25</c:v>
                </c:pt>
                <c:pt idx="91">
                  <c:v>23.5</c:v>
                </c:pt>
                <c:pt idx="92">
                  <c:v>18.75</c:v>
                </c:pt>
                <c:pt idx="93">
                  <c:v>27.75</c:v>
                </c:pt>
                <c:pt idx="94">
                  <c:v>15.81571499257793</c:v>
                </c:pt>
                <c:pt idx="95">
                  <c:v>20.0</c:v>
                </c:pt>
                <c:pt idx="96">
                  <c:v>20.47245826252124</c:v>
                </c:pt>
                <c:pt idx="97">
                  <c:v>23.64055058776248</c:v>
                </c:pt>
                <c:pt idx="98">
                  <c:v>18.0</c:v>
                </c:pt>
                <c:pt idx="99">
                  <c:v>24.0</c:v>
                </c:pt>
                <c:pt idx="100">
                  <c:v>17.75</c:v>
                </c:pt>
                <c:pt idx="101">
                  <c:v>24.77273283688666</c:v>
                </c:pt>
                <c:pt idx="102">
                  <c:v>22.5</c:v>
                </c:pt>
                <c:pt idx="103">
                  <c:v>17.00423992766</c:v>
                </c:pt>
                <c:pt idx="104">
                  <c:v>24.5</c:v>
                </c:pt>
                <c:pt idx="105">
                  <c:v>19.61182061182061</c:v>
                </c:pt>
                <c:pt idx="106">
                  <c:v>23.6748079574552</c:v>
                </c:pt>
                <c:pt idx="107">
                  <c:v>20.76005654281098</c:v>
                </c:pt>
                <c:pt idx="108">
                  <c:v>19.75</c:v>
                </c:pt>
                <c:pt idx="109">
                  <c:v>16.75</c:v>
                </c:pt>
                <c:pt idx="110">
                  <c:v>14.25</c:v>
                </c:pt>
                <c:pt idx="111">
                  <c:v>21.1214611872146</c:v>
                </c:pt>
                <c:pt idx="112">
                  <c:v>17.0</c:v>
                </c:pt>
                <c:pt idx="113">
                  <c:v>21.5</c:v>
                </c:pt>
                <c:pt idx="114">
                  <c:v>25.21791283486604</c:v>
                </c:pt>
                <c:pt idx="115">
                  <c:v>28.75</c:v>
                </c:pt>
                <c:pt idx="116">
                  <c:v>26.95511115622779</c:v>
                </c:pt>
                <c:pt idx="117">
                  <c:v>26.75</c:v>
                </c:pt>
                <c:pt idx="118">
                  <c:v>22.58116732303342</c:v>
                </c:pt>
                <c:pt idx="119">
                  <c:v>25.25</c:v>
                </c:pt>
                <c:pt idx="120">
                  <c:v>24.29165736323962</c:v>
                </c:pt>
                <c:pt idx="121">
                  <c:v>27.75</c:v>
                </c:pt>
                <c:pt idx="122">
                  <c:v>18.75</c:v>
                </c:pt>
                <c:pt idx="123">
                  <c:v>26.08113565930221</c:v>
                </c:pt>
                <c:pt idx="124">
                  <c:v>20.0</c:v>
                </c:pt>
                <c:pt idx="125">
                  <c:v>24.15928489042675</c:v>
                </c:pt>
                <c:pt idx="126">
                  <c:v>17.35039291753706</c:v>
                </c:pt>
                <c:pt idx="127">
                  <c:v>16.5</c:v>
                </c:pt>
                <c:pt idx="128">
                  <c:v>16.20012863645359</c:v>
                </c:pt>
                <c:pt idx="129">
                  <c:v>18.04768249202476</c:v>
                </c:pt>
                <c:pt idx="130">
                  <c:v>22.5</c:v>
                </c:pt>
                <c:pt idx="131">
                  <c:v>24.0</c:v>
                </c:pt>
                <c:pt idx="132">
                  <c:v>20.48089573128061</c:v>
                </c:pt>
                <c:pt idx="133">
                  <c:v>20.25</c:v>
                </c:pt>
                <c:pt idx="134">
                  <c:v>23.25</c:v>
                </c:pt>
                <c:pt idx="135">
                  <c:v>23.5</c:v>
                </c:pt>
                <c:pt idx="136">
                  <c:v>25.0</c:v>
                </c:pt>
                <c:pt idx="137">
                  <c:v>42.5</c:v>
                </c:pt>
                <c:pt idx="138">
                  <c:v>27.0</c:v>
                </c:pt>
                <c:pt idx="139">
                  <c:v>20.74019686621132</c:v>
                </c:pt>
                <c:pt idx="140">
                  <c:v>22.75</c:v>
                </c:pt>
                <c:pt idx="141">
                  <c:v>21.5</c:v>
                </c:pt>
              </c:numCache>
            </c:numRef>
          </c:xVal>
          <c:yVal>
            <c:numRef>
              <c:f>'[1]Cleaned up integrated petrog'!$CE$2:$CE$144</c:f>
              <c:numCache>
                <c:formatCode>General</c:formatCode>
                <c:ptCount val="143"/>
                <c:pt idx="7">
                  <c:v>22.56717791411043</c:v>
                </c:pt>
                <c:pt idx="8">
                  <c:v>26.0</c:v>
                </c:pt>
                <c:pt idx="9">
                  <c:v>20.25701719312275</c:v>
                </c:pt>
                <c:pt idx="10">
                  <c:v>29.5</c:v>
                </c:pt>
                <c:pt idx="14">
                  <c:v>29.54843843246469</c:v>
                </c:pt>
                <c:pt idx="33">
                  <c:v>26.25</c:v>
                </c:pt>
                <c:pt idx="63">
                  <c:v>29.25</c:v>
                </c:pt>
              </c:numCache>
            </c:numRef>
          </c:yVal>
          <c:smooth val="0"/>
        </c:ser>
        <c:ser>
          <c:idx val="5"/>
          <c:order val="3"/>
          <c:tx>
            <c:strRef>
              <c:f>'[1]Cleaned up integrated petrog'!$CF$1</c:f>
              <c:strCache>
                <c:ptCount val="1"/>
                <c:pt idx="0">
                  <c:v>Sg(c) &gt;0.3</c:v>
                </c:pt>
              </c:strCache>
            </c:strRef>
          </c:tx>
          <c:spPr>
            <a:ln w="28575">
              <a:noFill/>
            </a:ln>
          </c:spPr>
          <c:xVal>
            <c:numRef>
              <c:f>'[1]Cleaned up integrated petrog'!$BL$2:$BL$144</c:f>
              <c:numCache>
                <c:formatCode>General</c:formatCode>
                <c:ptCount val="143"/>
                <c:pt idx="0">
                  <c:v>23.06068480586976</c:v>
                </c:pt>
                <c:pt idx="1">
                  <c:v>28.0</c:v>
                </c:pt>
                <c:pt idx="2">
                  <c:v>26.0</c:v>
                </c:pt>
                <c:pt idx="3">
                  <c:v>24.25</c:v>
                </c:pt>
                <c:pt idx="4">
                  <c:v>18.90870125684821</c:v>
                </c:pt>
                <c:pt idx="5">
                  <c:v>18.75</c:v>
                </c:pt>
                <c:pt idx="6">
                  <c:v>20.95484857754664</c:v>
                </c:pt>
                <c:pt idx="7">
                  <c:v>6.267177914110429</c:v>
                </c:pt>
                <c:pt idx="8">
                  <c:v>12.75</c:v>
                </c:pt>
                <c:pt idx="9">
                  <c:v>4.657017193122751</c:v>
                </c:pt>
                <c:pt idx="10">
                  <c:v>11.25</c:v>
                </c:pt>
                <c:pt idx="11">
                  <c:v>12.75</c:v>
                </c:pt>
                <c:pt idx="12">
                  <c:v>14.37275193409022</c:v>
                </c:pt>
                <c:pt idx="13">
                  <c:v>15.75</c:v>
                </c:pt>
                <c:pt idx="14">
                  <c:v>9.548438432464688</c:v>
                </c:pt>
                <c:pt idx="15">
                  <c:v>8.5</c:v>
                </c:pt>
                <c:pt idx="16">
                  <c:v>5.220978599417261</c:v>
                </c:pt>
                <c:pt idx="17">
                  <c:v>14.25</c:v>
                </c:pt>
                <c:pt idx="18">
                  <c:v>17.25</c:v>
                </c:pt>
                <c:pt idx="19">
                  <c:v>23.6100973108716</c:v>
                </c:pt>
                <c:pt idx="20">
                  <c:v>17.25</c:v>
                </c:pt>
                <c:pt idx="21">
                  <c:v>14.24254534276052</c:v>
                </c:pt>
                <c:pt idx="22">
                  <c:v>11.01927194860813</c:v>
                </c:pt>
                <c:pt idx="23">
                  <c:v>15.25</c:v>
                </c:pt>
                <c:pt idx="24">
                  <c:v>10.80751236603462</c:v>
                </c:pt>
                <c:pt idx="25">
                  <c:v>15.25</c:v>
                </c:pt>
                <c:pt idx="26">
                  <c:v>18.0700020193861</c:v>
                </c:pt>
                <c:pt idx="27">
                  <c:v>16.62891986062717</c:v>
                </c:pt>
                <c:pt idx="28">
                  <c:v>14.25</c:v>
                </c:pt>
                <c:pt idx="29">
                  <c:v>10.90982519590114</c:v>
                </c:pt>
                <c:pt idx="30">
                  <c:v>19.5</c:v>
                </c:pt>
                <c:pt idx="31">
                  <c:v>28.84508090013018</c:v>
                </c:pt>
                <c:pt idx="32">
                  <c:v>20.30150181253236</c:v>
                </c:pt>
                <c:pt idx="33">
                  <c:v>12.25</c:v>
                </c:pt>
                <c:pt idx="34">
                  <c:v>15.97221217600964</c:v>
                </c:pt>
                <c:pt idx="35">
                  <c:v>21.0</c:v>
                </c:pt>
                <c:pt idx="36">
                  <c:v>18.75</c:v>
                </c:pt>
                <c:pt idx="37">
                  <c:v>27.0</c:v>
                </c:pt>
                <c:pt idx="38">
                  <c:v>22.0</c:v>
                </c:pt>
                <c:pt idx="39">
                  <c:v>20.75</c:v>
                </c:pt>
                <c:pt idx="40">
                  <c:v>10.25</c:v>
                </c:pt>
                <c:pt idx="41">
                  <c:v>20.25</c:v>
                </c:pt>
                <c:pt idx="42">
                  <c:v>16.75</c:v>
                </c:pt>
                <c:pt idx="43">
                  <c:v>20.5</c:v>
                </c:pt>
                <c:pt idx="44">
                  <c:v>23.25</c:v>
                </c:pt>
                <c:pt idx="45">
                  <c:v>18.0</c:v>
                </c:pt>
                <c:pt idx="46">
                  <c:v>20.75</c:v>
                </c:pt>
                <c:pt idx="47">
                  <c:v>17.0</c:v>
                </c:pt>
                <c:pt idx="48">
                  <c:v>16.0</c:v>
                </c:pt>
                <c:pt idx="49">
                  <c:v>10.5</c:v>
                </c:pt>
                <c:pt idx="50">
                  <c:v>22.25</c:v>
                </c:pt>
                <c:pt idx="51">
                  <c:v>43.5</c:v>
                </c:pt>
                <c:pt idx="52">
                  <c:v>28.75</c:v>
                </c:pt>
                <c:pt idx="53">
                  <c:v>19.61737075332348</c:v>
                </c:pt>
                <c:pt idx="54">
                  <c:v>21.75</c:v>
                </c:pt>
                <c:pt idx="55">
                  <c:v>22.75</c:v>
                </c:pt>
                <c:pt idx="56">
                  <c:v>18.25</c:v>
                </c:pt>
                <c:pt idx="57">
                  <c:v>19.9537037037037</c:v>
                </c:pt>
                <c:pt idx="58">
                  <c:v>21.75</c:v>
                </c:pt>
                <c:pt idx="59">
                  <c:v>16.25</c:v>
                </c:pt>
                <c:pt idx="60">
                  <c:v>20.57096032777055</c:v>
                </c:pt>
                <c:pt idx="61">
                  <c:v>13.5</c:v>
                </c:pt>
                <c:pt idx="62">
                  <c:v>24.60666330136294</c:v>
                </c:pt>
                <c:pt idx="63">
                  <c:v>15.5</c:v>
                </c:pt>
                <c:pt idx="64">
                  <c:v>16.77491426265885</c:v>
                </c:pt>
                <c:pt idx="65">
                  <c:v>30.15690776884806</c:v>
                </c:pt>
                <c:pt idx="66">
                  <c:v>38.75</c:v>
                </c:pt>
                <c:pt idx="67">
                  <c:v>13.75</c:v>
                </c:pt>
                <c:pt idx="68">
                  <c:v>14.02239405503112</c:v>
                </c:pt>
                <c:pt idx="69">
                  <c:v>12.0</c:v>
                </c:pt>
                <c:pt idx="70">
                  <c:v>15.25</c:v>
                </c:pt>
                <c:pt idx="71">
                  <c:v>17.25</c:v>
                </c:pt>
                <c:pt idx="72">
                  <c:v>15.55468969672625</c:v>
                </c:pt>
                <c:pt idx="73">
                  <c:v>15.02556299452221</c:v>
                </c:pt>
                <c:pt idx="74">
                  <c:v>15.25</c:v>
                </c:pt>
                <c:pt idx="75">
                  <c:v>14.552711797308</c:v>
                </c:pt>
                <c:pt idx="76">
                  <c:v>18.5</c:v>
                </c:pt>
                <c:pt idx="77">
                  <c:v>22.75</c:v>
                </c:pt>
                <c:pt idx="78">
                  <c:v>21.0</c:v>
                </c:pt>
                <c:pt idx="79">
                  <c:v>22.25</c:v>
                </c:pt>
                <c:pt idx="80">
                  <c:v>22.75</c:v>
                </c:pt>
                <c:pt idx="81">
                  <c:v>21.25</c:v>
                </c:pt>
                <c:pt idx="82">
                  <c:v>16.45</c:v>
                </c:pt>
                <c:pt idx="83">
                  <c:v>28.62942667706708</c:v>
                </c:pt>
                <c:pt idx="84">
                  <c:v>14.5</c:v>
                </c:pt>
                <c:pt idx="85">
                  <c:v>15.5</c:v>
                </c:pt>
                <c:pt idx="86">
                  <c:v>14.25</c:v>
                </c:pt>
                <c:pt idx="87">
                  <c:v>21.0</c:v>
                </c:pt>
                <c:pt idx="88">
                  <c:v>27.28670368500757</c:v>
                </c:pt>
                <c:pt idx="89">
                  <c:v>20.25</c:v>
                </c:pt>
                <c:pt idx="90">
                  <c:v>26.25</c:v>
                </c:pt>
                <c:pt idx="91">
                  <c:v>23.5</c:v>
                </c:pt>
                <c:pt idx="92">
                  <c:v>18.75</c:v>
                </c:pt>
                <c:pt idx="93">
                  <c:v>27.75</c:v>
                </c:pt>
                <c:pt idx="94">
                  <c:v>15.81571499257793</c:v>
                </c:pt>
                <c:pt idx="95">
                  <c:v>20.0</c:v>
                </c:pt>
                <c:pt idx="96">
                  <c:v>20.47245826252124</c:v>
                </c:pt>
                <c:pt idx="97">
                  <c:v>23.64055058776248</c:v>
                </c:pt>
                <c:pt idx="98">
                  <c:v>18.0</c:v>
                </c:pt>
                <c:pt idx="99">
                  <c:v>24.0</c:v>
                </c:pt>
                <c:pt idx="100">
                  <c:v>17.75</c:v>
                </c:pt>
                <c:pt idx="101">
                  <c:v>24.77273283688666</c:v>
                </c:pt>
                <c:pt idx="102">
                  <c:v>22.5</c:v>
                </c:pt>
                <c:pt idx="103">
                  <c:v>17.00423992766</c:v>
                </c:pt>
                <c:pt idx="104">
                  <c:v>24.5</c:v>
                </c:pt>
                <c:pt idx="105">
                  <c:v>19.61182061182061</c:v>
                </c:pt>
                <c:pt idx="106">
                  <c:v>23.6748079574552</c:v>
                </c:pt>
                <c:pt idx="107">
                  <c:v>20.76005654281098</c:v>
                </c:pt>
                <c:pt idx="108">
                  <c:v>19.75</c:v>
                </c:pt>
                <c:pt idx="109">
                  <c:v>16.75</c:v>
                </c:pt>
                <c:pt idx="110">
                  <c:v>14.25</c:v>
                </c:pt>
                <c:pt idx="111">
                  <c:v>21.1214611872146</c:v>
                </c:pt>
                <c:pt idx="112">
                  <c:v>17.0</c:v>
                </c:pt>
                <c:pt idx="113">
                  <c:v>21.5</c:v>
                </c:pt>
                <c:pt idx="114">
                  <c:v>25.21791283486604</c:v>
                </c:pt>
                <c:pt idx="115">
                  <c:v>28.75</c:v>
                </c:pt>
                <c:pt idx="116">
                  <c:v>26.95511115622779</c:v>
                </c:pt>
                <c:pt idx="117">
                  <c:v>26.75</c:v>
                </c:pt>
                <c:pt idx="118">
                  <c:v>22.58116732303342</c:v>
                </c:pt>
                <c:pt idx="119">
                  <c:v>25.25</c:v>
                </c:pt>
                <c:pt idx="120">
                  <c:v>24.29165736323962</c:v>
                </c:pt>
                <c:pt idx="121">
                  <c:v>27.75</c:v>
                </c:pt>
                <c:pt idx="122">
                  <c:v>18.75</c:v>
                </c:pt>
                <c:pt idx="123">
                  <c:v>26.08113565930221</c:v>
                </c:pt>
                <c:pt idx="124">
                  <c:v>20.0</c:v>
                </c:pt>
                <c:pt idx="125">
                  <c:v>24.15928489042675</c:v>
                </c:pt>
                <c:pt idx="126">
                  <c:v>17.35039291753706</c:v>
                </c:pt>
                <c:pt idx="127">
                  <c:v>16.5</c:v>
                </c:pt>
                <c:pt idx="128">
                  <c:v>16.20012863645359</c:v>
                </c:pt>
                <c:pt idx="129">
                  <c:v>18.04768249202476</c:v>
                </c:pt>
                <c:pt idx="130">
                  <c:v>22.5</c:v>
                </c:pt>
                <c:pt idx="131">
                  <c:v>24.0</c:v>
                </c:pt>
                <c:pt idx="132">
                  <c:v>20.48089573128061</c:v>
                </c:pt>
                <c:pt idx="133">
                  <c:v>20.25</c:v>
                </c:pt>
                <c:pt idx="134">
                  <c:v>23.25</c:v>
                </c:pt>
                <c:pt idx="135">
                  <c:v>23.5</c:v>
                </c:pt>
                <c:pt idx="136">
                  <c:v>25.0</c:v>
                </c:pt>
                <c:pt idx="137">
                  <c:v>42.5</c:v>
                </c:pt>
                <c:pt idx="138">
                  <c:v>27.0</c:v>
                </c:pt>
                <c:pt idx="139">
                  <c:v>20.74019686621132</c:v>
                </c:pt>
                <c:pt idx="140">
                  <c:v>22.75</c:v>
                </c:pt>
                <c:pt idx="141">
                  <c:v>21.5</c:v>
                </c:pt>
              </c:numCache>
            </c:numRef>
          </c:xVal>
          <c:yVal>
            <c:numRef>
              <c:f>'[1]Cleaned up integrated petrog'!$CF$2:$CF$144</c:f>
              <c:numCache>
                <c:formatCode>General</c:formatCode>
                <c:ptCount val="143"/>
                <c:pt idx="64">
                  <c:v>29.47491426265885</c:v>
                </c:pt>
                <c:pt idx="67">
                  <c:v>25.75</c:v>
                </c:pt>
                <c:pt idx="68">
                  <c:v>27.02239405503112</c:v>
                </c:pt>
                <c:pt idx="70">
                  <c:v>25.25</c:v>
                </c:pt>
                <c:pt idx="74">
                  <c:v>30.75</c:v>
                </c:pt>
                <c:pt idx="75">
                  <c:v>25.65271179730799</c:v>
                </c:pt>
                <c:pt idx="96">
                  <c:v>27.47245826252124</c:v>
                </c:pt>
                <c:pt idx="103">
                  <c:v>20.40423992766</c:v>
                </c:pt>
                <c:pt idx="104">
                  <c:v>31.0</c:v>
                </c:pt>
                <c:pt idx="107">
                  <c:v>29.46005654281098</c:v>
                </c:pt>
                <c:pt idx="108">
                  <c:v>22.75</c:v>
                </c:pt>
                <c:pt idx="110">
                  <c:v>25.5</c:v>
                </c:pt>
                <c:pt idx="111">
                  <c:v>32.62146118721461</c:v>
                </c:pt>
                <c:pt idx="114">
                  <c:v>35.11791283486604</c:v>
                </c:pt>
                <c:pt idx="115">
                  <c:v>35.75</c:v>
                </c:pt>
                <c:pt idx="116">
                  <c:v>32.15511115622779</c:v>
                </c:pt>
                <c:pt idx="122">
                  <c:v>27.0</c:v>
                </c:pt>
                <c:pt idx="127">
                  <c:v>25.5</c:v>
                </c:pt>
                <c:pt idx="128">
                  <c:v>22.70012863645359</c:v>
                </c:pt>
                <c:pt idx="130">
                  <c:v>28.75</c:v>
                </c:pt>
                <c:pt idx="136">
                  <c:v>34.25</c:v>
                </c:pt>
                <c:pt idx="139">
                  <c:v>31.04019686621132</c:v>
                </c:pt>
                <c:pt idx="140">
                  <c:v>27.75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1818552"/>
        <c:axId val="2042346216"/>
      </c:scatterChart>
      <c:valAx>
        <c:axId val="2041818552"/>
        <c:scaling>
          <c:orientation val="minMax"/>
          <c:max val="40.0"/>
        </c:scaling>
        <c:delete val="0"/>
        <c:axPos val="b"/>
        <c:numFmt formatCode="0" sourceLinked="0"/>
        <c:majorTickMark val="out"/>
        <c:minorTickMark val="none"/>
        <c:tickLblPos val="high"/>
        <c:crossAx val="2042346216"/>
        <c:crossesAt val="40.0"/>
        <c:crossBetween val="midCat"/>
      </c:valAx>
      <c:valAx>
        <c:axId val="2042346216"/>
        <c:scaling>
          <c:orientation val="minMax"/>
          <c:max val="40.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4181855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'[1]Cleaned up integrated petrog'!$CC$1</c:f>
              <c:strCache>
                <c:ptCount val="1"/>
                <c:pt idx="0">
                  <c:v>Sbo(m) &lt;0.3</c:v>
                </c:pt>
              </c:strCache>
            </c:strRef>
          </c:tx>
          <c:spPr>
            <a:ln w="28575">
              <a:noFill/>
            </a:ln>
          </c:spPr>
          <c:xVal>
            <c:numRef>
              <c:f>'[1]Cleaned up integrated petrog'!$BL$2:$BL$144</c:f>
              <c:numCache>
                <c:formatCode>General</c:formatCode>
                <c:ptCount val="143"/>
                <c:pt idx="0">
                  <c:v>23.06068480586976</c:v>
                </c:pt>
                <c:pt idx="1">
                  <c:v>28.0</c:v>
                </c:pt>
                <c:pt idx="2">
                  <c:v>26.0</c:v>
                </c:pt>
                <c:pt idx="3">
                  <c:v>24.25</c:v>
                </c:pt>
                <c:pt idx="4">
                  <c:v>18.90870125684821</c:v>
                </c:pt>
                <c:pt idx="5">
                  <c:v>18.75</c:v>
                </c:pt>
                <c:pt idx="6">
                  <c:v>20.95484857754664</c:v>
                </c:pt>
                <c:pt idx="7">
                  <c:v>6.267177914110429</c:v>
                </c:pt>
                <c:pt idx="8">
                  <c:v>12.75</c:v>
                </c:pt>
                <c:pt idx="9">
                  <c:v>4.657017193122751</c:v>
                </c:pt>
                <c:pt idx="10">
                  <c:v>11.25</c:v>
                </c:pt>
                <c:pt idx="11">
                  <c:v>12.75</c:v>
                </c:pt>
                <c:pt idx="12">
                  <c:v>14.37275193409022</c:v>
                </c:pt>
                <c:pt idx="13">
                  <c:v>15.75</c:v>
                </c:pt>
                <c:pt idx="14">
                  <c:v>9.548438432464688</c:v>
                </c:pt>
                <c:pt idx="15">
                  <c:v>8.5</c:v>
                </c:pt>
                <c:pt idx="16">
                  <c:v>5.220978599417261</c:v>
                </c:pt>
                <c:pt idx="17">
                  <c:v>14.25</c:v>
                </c:pt>
                <c:pt idx="18">
                  <c:v>17.25</c:v>
                </c:pt>
                <c:pt idx="19">
                  <c:v>23.6100973108716</c:v>
                </c:pt>
                <c:pt idx="20">
                  <c:v>17.25</c:v>
                </c:pt>
                <c:pt idx="21">
                  <c:v>14.24254534276052</c:v>
                </c:pt>
                <c:pt idx="22">
                  <c:v>11.01927194860813</c:v>
                </c:pt>
                <c:pt idx="23">
                  <c:v>15.25</c:v>
                </c:pt>
                <c:pt idx="24">
                  <c:v>10.80751236603462</c:v>
                </c:pt>
                <c:pt idx="25">
                  <c:v>15.25</c:v>
                </c:pt>
                <c:pt idx="26">
                  <c:v>18.0700020193861</c:v>
                </c:pt>
                <c:pt idx="27">
                  <c:v>16.62891986062717</c:v>
                </c:pt>
                <c:pt idx="28">
                  <c:v>14.25</c:v>
                </c:pt>
                <c:pt idx="29">
                  <c:v>10.90982519590114</c:v>
                </c:pt>
                <c:pt idx="30">
                  <c:v>19.5</c:v>
                </c:pt>
                <c:pt idx="31">
                  <c:v>28.84508090013018</c:v>
                </c:pt>
                <c:pt idx="32">
                  <c:v>20.30150181253236</c:v>
                </c:pt>
                <c:pt idx="33">
                  <c:v>12.25</c:v>
                </c:pt>
                <c:pt idx="34">
                  <c:v>15.97221217600964</c:v>
                </c:pt>
                <c:pt idx="35">
                  <c:v>21.0</c:v>
                </c:pt>
                <c:pt idx="36">
                  <c:v>18.75</c:v>
                </c:pt>
                <c:pt idx="37">
                  <c:v>27.0</c:v>
                </c:pt>
                <c:pt idx="38">
                  <c:v>22.0</c:v>
                </c:pt>
                <c:pt idx="39">
                  <c:v>20.75</c:v>
                </c:pt>
                <c:pt idx="40">
                  <c:v>10.25</c:v>
                </c:pt>
                <c:pt idx="41">
                  <c:v>20.25</c:v>
                </c:pt>
                <c:pt idx="42">
                  <c:v>16.75</c:v>
                </c:pt>
                <c:pt idx="43">
                  <c:v>20.5</c:v>
                </c:pt>
                <c:pt idx="44">
                  <c:v>23.25</c:v>
                </c:pt>
                <c:pt idx="45">
                  <c:v>18.0</c:v>
                </c:pt>
                <c:pt idx="46">
                  <c:v>20.75</c:v>
                </c:pt>
                <c:pt idx="47">
                  <c:v>17.0</c:v>
                </c:pt>
                <c:pt idx="48">
                  <c:v>16.0</c:v>
                </c:pt>
                <c:pt idx="49">
                  <c:v>10.5</c:v>
                </c:pt>
                <c:pt idx="50">
                  <c:v>22.25</c:v>
                </c:pt>
                <c:pt idx="51">
                  <c:v>43.5</c:v>
                </c:pt>
                <c:pt idx="52">
                  <c:v>28.75</c:v>
                </c:pt>
                <c:pt idx="53">
                  <c:v>19.61737075332348</c:v>
                </c:pt>
                <c:pt idx="54">
                  <c:v>21.75</c:v>
                </c:pt>
                <c:pt idx="55">
                  <c:v>22.75</c:v>
                </c:pt>
                <c:pt idx="56">
                  <c:v>18.25</c:v>
                </c:pt>
                <c:pt idx="57">
                  <c:v>19.9537037037037</c:v>
                </c:pt>
                <c:pt idx="58">
                  <c:v>21.75</c:v>
                </c:pt>
                <c:pt idx="59">
                  <c:v>16.25</c:v>
                </c:pt>
                <c:pt idx="60">
                  <c:v>20.57096032777055</c:v>
                </c:pt>
                <c:pt idx="61">
                  <c:v>13.5</c:v>
                </c:pt>
                <c:pt idx="62">
                  <c:v>24.60666330136294</c:v>
                </c:pt>
                <c:pt idx="63">
                  <c:v>15.5</c:v>
                </c:pt>
                <c:pt idx="64">
                  <c:v>16.77491426265885</c:v>
                </c:pt>
                <c:pt idx="65">
                  <c:v>30.15690776884806</c:v>
                </c:pt>
                <c:pt idx="66">
                  <c:v>38.75</c:v>
                </c:pt>
                <c:pt idx="67">
                  <c:v>13.75</c:v>
                </c:pt>
                <c:pt idx="68">
                  <c:v>14.02239405503112</c:v>
                </c:pt>
                <c:pt idx="69">
                  <c:v>12.0</c:v>
                </c:pt>
                <c:pt idx="70">
                  <c:v>15.25</c:v>
                </c:pt>
                <c:pt idx="71">
                  <c:v>17.25</c:v>
                </c:pt>
                <c:pt idx="72">
                  <c:v>15.55468969672625</c:v>
                </c:pt>
                <c:pt idx="73">
                  <c:v>15.02556299452221</c:v>
                </c:pt>
                <c:pt idx="74">
                  <c:v>15.25</c:v>
                </c:pt>
                <c:pt idx="75">
                  <c:v>14.552711797308</c:v>
                </c:pt>
                <c:pt idx="76">
                  <c:v>18.5</c:v>
                </c:pt>
                <c:pt idx="77">
                  <c:v>22.75</c:v>
                </c:pt>
                <c:pt idx="78">
                  <c:v>21.0</c:v>
                </c:pt>
                <c:pt idx="79">
                  <c:v>22.25</c:v>
                </c:pt>
                <c:pt idx="80">
                  <c:v>22.75</c:v>
                </c:pt>
                <c:pt idx="81">
                  <c:v>21.25</c:v>
                </c:pt>
                <c:pt idx="82">
                  <c:v>16.45</c:v>
                </c:pt>
                <c:pt idx="83">
                  <c:v>28.62942667706708</c:v>
                </c:pt>
                <c:pt idx="84">
                  <c:v>14.5</c:v>
                </c:pt>
                <c:pt idx="85">
                  <c:v>15.5</c:v>
                </c:pt>
                <c:pt idx="86">
                  <c:v>14.25</c:v>
                </c:pt>
                <c:pt idx="87">
                  <c:v>21.0</c:v>
                </c:pt>
                <c:pt idx="88">
                  <c:v>27.28670368500757</c:v>
                </c:pt>
                <c:pt idx="89">
                  <c:v>20.25</c:v>
                </c:pt>
                <c:pt idx="90">
                  <c:v>26.25</c:v>
                </c:pt>
                <c:pt idx="91">
                  <c:v>23.5</c:v>
                </c:pt>
                <c:pt idx="92">
                  <c:v>18.75</c:v>
                </c:pt>
                <c:pt idx="93">
                  <c:v>27.75</c:v>
                </c:pt>
                <c:pt idx="94">
                  <c:v>15.81571499257793</c:v>
                </c:pt>
                <c:pt idx="95">
                  <c:v>20.0</c:v>
                </c:pt>
                <c:pt idx="96">
                  <c:v>20.47245826252124</c:v>
                </c:pt>
                <c:pt idx="97">
                  <c:v>23.64055058776248</c:v>
                </c:pt>
                <c:pt idx="98">
                  <c:v>18.0</c:v>
                </c:pt>
                <c:pt idx="99">
                  <c:v>24.0</c:v>
                </c:pt>
                <c:pt idx="100">
                  <c:v>17.75</c:v>
                </c:pt>
                <c:pt idx="101">
                  <c:v>24.77273283688666</c:v>
                </c:pt>
                <c:pt idx="102">
                  <c:v>22.5</c:v>
                </c:pt>
                <c:pt idx="103">
                  <c:v>17.00423992766</c:v>
                </c:pt>
                <c:pt idx="104">
                  <c:v>24.5</c:v>
                </c:pt>
                <c:pt idx="105">
                  <c:v>19.61182061182061</c:v>
                </c:pt>
                <c:pt idx="106">
                  <c:v>23.6748079574552</c:v>
                </c:pt>
                <c:pt idx="107">
                  <c:v>20.76005654281098</c:v>
                </c:pt>
                <c:pt idx="108">
                  <c:v>19.75</c:v>
                </c:pt>
                <c:pt idx="109">
                  <c:v>16.75</c:v>
                </c:pt>
                <c:pt idx="110">
                  <c:v>14.25</c:v>
                </c:pt>
                <c:pt idx="111">
                  <c:v>21.1214611872146</c:v>
                </c:pt>
                <c:pt idx="112">
                  <c:v>17.0</c:v>
                </c:pt>
                <c:pt idx="113">
                  <c:v>21.5</c:v>
                </c:pt>
                <c:pt idx="114">
                  <c:v>25.21791283486604</c:v>
                </c:pt>
                <c:pt idx="115">
                  <c:v>28.75</c:v>
                </c:pt>
                <c:pt idx="116">
                  <c:v>26.95511115622779</c:v>
                </c:pt>
                <c:pt idx="117">
                  <c:v>26.75</c:v>
                </c:pt>
                <c:pt idx="118">
                  <c:v>22.58116732303342</c:v>
                </c:pt>
                <c:pt idx="119">
                  <c:v>25.25</c:v>
                </c:pt>
                <c:pt idx="120">
                  <c:v>24.29165736323962</c:v>
                </c:pt>
                <c:pt idx="121">
                  <c:v>27.75</c:v>
                </c:pt>
                <c:pt idx="122">
                  <c:v>18.75</c:v>
                </c:pt>
                <c:pt idx="123">
                  <c:v>26.08113565930221</c:v>
                </c:pt>
                <c:pt idx="124">
                  <c:v>20.0</c:v>
                </c:pt>
                <c:pt idx="125">
                  <c:v>24.15928489042675</c:v>
                </c:pt>
                <c:pt idx="126">
                  <c:v>17.35039291753706</c:v>
                </c:pt>
                <c:pt idx="127">
                  <c:v>16.5</c:v>
                </c:pt>
                <c:pt idx="128">
                  <c:v>16.20012863645359</c:v>
                </c:pt>
                <c:pt idx="129">
                  <c:v>18.04768249202476</c:v>
                </c:pt>
                <c:pt idx="130">
                  <c:v>22.5</c:v>
                </c:pt>
                <c:pt idx="131">
                  <c:v>24.0</c:v>
                </c:pt>
                <c:pt idx="132">
                  <c:v>20.48089573128061</c:v>
                </c:pt>
                <c:pt idx="133">
                  <c:v>20.25</c:v>
                </c:pt>
                <c:pt idx="134">
                  <c:v>23.25</c:v>
                </c:pt>
                <c:pt idx="135">
                  <c:v>23.5</c:v>
                </c:pt>
                <c:pt idx="136">
                  <c:v>25.0</c:v>
                </c:pt>
                <c:pt idx="137">
                  <c:v>42.5</c:v>
                </c:pt>
                <c:pt idx="138">
                  <c:v>27.0</c:v>
                </c:pt>
                <c:pt idx="139">
                  <c:v>20.74019686621132</c:v>
                </c:pt>
                <c:pt idx="140">
                  <c:v>22.75</c:v>
                </c:pt>
                <c:pt idx="141">
                  <c:v>21.5</c:v>
                </c:pt>
              </c:numCache>
            </c:numRef>
          </c:xVal>
          <c:yVal>
            <c:numRef>
              <c:f>'[1]Cleaned up integrated petrog'!$CC$2:$CC$144</c:f>
              <c:numCache>
                <c:formatCode>General</c:formatCode>
                <c:ptCount val="143"/>
                <c:pt idx="11">
                  <c:v>28.5</c:v>
                </c:pt>
                <c:pt idx="12">
                  <c:v>30.37275193409022</c:v>
                </c:pt>
                <c:pt idx="13">
                  <c:v>25.5</c:v>
                </c:pt>
                <c:pt idx="15">
                  <c:v>26.25</c:v>
                </c:pt>
                <c:pt idx="16">
                  <c:v>25.52097859941726</c:v>
                </c:pt>
                <c:pt idx="17">
                  <c:v>29.75</c:v>
                </c:pt>
                <c:pt idx="18">
                  <c:v>28.25</c:v>
                </c:pt>
                <c:pt idx="19">
                  <c:v>29.7100973108716</c:v>
                </c:pt>
                <c:pt idx="20">
                  <c:v>29.75</c:v>
                </c:pt>
                <c:pt idx="21">
                  <c:v>27.64254534276052</c:v>
                </c:pt>
                <c:pt idx="22">
                  <c:v>28.01927194860813</c:v>
                </c:pt>
                <c:pt idx="23">
                  <c:v>31.5</c:v>
                </c:pt>
                <c:pt idx="24">
                  <c:v>27.10751236603463</c:v>
                </c:pt>
                <c:pt idx="25">
                  <c:v>29.5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'[1]Cleaned up integrated petrog'!$CD$1</c:f>
              <c:strCache>
                <c:ptCount val="1"/>
                <c:pt idx="0">
                  <c:v>Sbo(m) &gt;0.3</c:v>
                </c:pt>
              </c:strCache>
            </c:strRef>
          </c:tx>
          <c:spPr>
            <a:ln w="28575">
              <a:noFill/>
            </a:ln>
          </c:spPr>
          <c:xVal>
            <c:numRef>
              <c:f>'[1]Cleaned up integrated petrog'!$BL$2:$BL$144</c:f>
              <c:numCache>
                <c:formatCode>General</c:formatCode>
                <c:ptCount val="143"/>
                <c:pt idx="0">
                  <c:v>23.06068480586976</c:v>
                </c:pt>
                <c:pt idx="1">
                  <c:v>28.0</c:v>
                </c:pt>
                <c:pt idx="2">
                  <c:v>26.0</c:v>
                </c:pt>
                <c:pt idx="3">
                  <c:v>24.25</c:v>
                </c:pt>
                <c:pt idx="4">
                  <c:v>18.90870125684821</c:v>
                </c:pt>
                <c:pt idx="5">
                  <c:v>18.75</c:v>
                </c:pt>
                <c:pt idx="6">
                  <c:v>20.95484857754664</c:v>
                </c:pt>
                <c:pt idx="7">
                  <c:v>6.267177914110429</c:v>
                </c:pt>
                <c:pt idx="8">
                  <c:v>12.75</c:v>
                </c:pt>
                <c:pt idx="9">
                  <c:v>4.657017193122751</c:v>
                </c:pt>
                <c:pt idx="10">
                  <c:v>11.25</c:v>
                </c:pt>
                <c:pt idx="11">
                  <c:v>12.75</c:v>
                </c:pt>
                <c:pt idx="12">
                  <c:v>14.37275193409022</c:v>
                </c:pt>
                <c:pt idx="13">
                  <c:v>15.75</c:v>
                </c:pt>
                <c:pt idx="14">
                  <c:v>9.548438432464688</c:v>
                </c:pt>
                <c:pt idx="15">
                  <c:v>8.5</c:v>
                </c:pt>
                <c:pt idx="16">
                  <c:v>5.220978599417261</c:v>
                </c:pt>
                <c:pt idx="17">
                  <c:v>14.25</c:v>
                </c:pt>
                <c:pt idx="18">
                  <c:v>17.25</c:v>
                </c:pt>
                <c:pt idx="19">
                  <c:v>23.6100973108716</c:v>
                </c:pt>
                <c:pt idx="20">
                  <c:v>17.25</c:v>
                </c:pt>
                <c:pt idx="21">
                  <c:v>14.24254534276052</c:v>
                </c:pt>
                <c:pt idx="22">
                  <c:v>11.01927194860813</c:v>
                </c:pt>
                <c:pt idx="23">
                  <c:v>15.25</c:v>
                </c:pt>
                <c:pt idx="24">
                  <c:v>10.80751236603462</c:v>
                </c:pt>
                <c:pt idx="25">
                  <c:v>15.25</c:v>
                </c:pt>
                <c:pt idx="26">
                  <c:v>18.0700020193861</c:v>
                </c:pt>
                <c:pt idx="27">
                  <c:v>16.62891986062717</c:v>
                </c:pt>
                <c:pt idx="28">
                  <c:v>14.25</c:v>
                </c:pt>
                <c:pt idx="29">
                  <c:v>10.90982519590114</c:v>
                </c:pt>
                <c:pt idx="30">
                  <c:v>19.5</c:v>
                </c:pt>
                <c:pt idx="31">
                  <c:v>28.84508090013018</c:v>
                </c:pt>
                <c:pt idx="32">
                  <c:v>20.30150181253236</c:v>
                </c:pt>
                <c:pt idx="33">
                  <c:v>12.25</c:v>
                </c:pt>
                <c:pt idx="34">
                  <c:v>15.97221217600964</c:v>
                </c:pt>
                <c:pt idx="35">
                  <c:v>21.0</c:v>
                </c:pt>
                <c:pt idx="36">
                  <c:v>18.75</c:v>
                </c:pt>
                <c:pt idx="37">
                  <c:v>27.0</c:v>
                </c:pt>
                <c:pt idx="38">
                  <c:v>22.0</c:v>
                </c:pt>
                <c:pt idx="39">
                  <c:v>20.75</c:v>
                </c:pt>
                <c:pt idx="40">
                  <c:v>10.25</c:v>
                </c:pt>
                <c:pt idx="41">
                  <c:v>20.25</c:v>
                </c:pt>
                <c:pt idx="42">
                  <c:v>16.75</c:v>
                </c:pt>
                <c:pt idx="43">
                  <c:v>20.5</c:v>
                </c:pt>
                <c:pt idx="44">
                  <c:v>23.25</c:v>
                </c:pt>
                <c:pt idx="45">
                  <c:v>18.0</c:v>
                </c:pt>
                <c:pt idx="46">
                  <c:v>20.75</c:v>
                </c:pt>
                <c:pt idx="47">
                  <c:v>17.0</c:v>
                </c:pt>
                <c:pt idx="48">
                  <c:v>16.0</c:v>
                </c:pt>
                <c:pt idx="49">
                  <c:v>10.5</c:v>
                </c:pt>
                <c:pt idx="50">
                  <c:v>22.25</c:v>
                </c:pt>
                <c:pt idx="51">
                  <c:v>43.5</c:v>
                </c:pt>
                <c:pt idx="52">
                  <c:v>28.75</c:v>
                </c:pt>
                <c:pt idx="53">
                  <c:v>19.61737075332348</c:v>
                </c:pt>
                <c:pt idx="54">
                  <c:v>21.75</c:v>
                </c:pt>
                <c:pt idx="55">
                  <c:v>22.75</c:v>
                </c:pt>
                <c:pt idx="56">
                  <c:v>18.25</c:v>
                </c:pt>
                <c:pt idx="57">
                  <c:v>19.9537037037037</c:v>
                </c:pt>
                <c:pt idx="58">
                  <c:v>21.75</c:v>
                </c:pt>
                <c:pt idx="59">
                  <c:v>16.25</c:v>
                </c:pt>
                <c:pt idx="60">
                  <c:v>20.57096032777055</c:v>
                </c:pt>
                <c:pt idx="61">
                  <c:v>13.5</c:v>
                </c:pt>
                <c:pt idx="62">
                  <c:v>24.60666330136294</c:v>
                </c:pt>
                <c:pt idx="63">
                  <c:v>15.5</c:v>
                </c:pt>
                <c:pt idx="64">
                  <c:v>16.77491426265885</c:v>
                </c:pt>
                <c:pt idx="65">
                  <c:v>30.15690776884806</c:v>
                </c:pt>
                <c:pt idx="66">
                  <c:v>38.75</c:v>
                </c:pt>
                <c:pt idx="67">
                  <c:v>13.75</c:v>
                </c:pt>
                <c:pt idx="68">
                  <c:v>14.02239405503112</c:v>
                </c:pt>
                <c:pt idx="69">
                  <c:v>12.0</c:v>
                </c:pt>
                <c:pt idx="70">
                  <c:v>15.25</c:v>
                </c:pt>
                <c:pt idx="71">
                  <c:v>17.25</c:v>
                </c:pt>
                <c:pt idx="72">
                  <c:v>15.55468969672625</c:v>
                </c:pt>
                <c:pt idx="73">
                  <c:v>15.02556299452221</c:v>
                </c:pt>
                <c:pt idx="74">
                  <c:v>15.25</c:v>
                </c:pt>
                <c:pt idx="75">
                  <c:v>14.552711797308</c:v>
                </c:pt>
                <c:pt idx="76">
                  <c:v>18.5</c:v>
                </c:pt>
                <c:pt idx="77">
                  <c:v>22.75</c:v>
                </c:pt>
                <c:pt idx="78">
                  <c:v>21.0</c:v>
                </c:pt>
                <c:pt idx="79">
                  <c:v>22.25</c:v>
                </c:pt>
                <c:pt idx="80">
                  <c:v>22.75</c:v>
                </c:pt>
                <c:pt idx="81">
                  <c:v>21.25</c:v>
                </c:pt>
                <c:pt idx="82">
                  <c:v>16.45</c:v>
                </c:pt>
                <c:pt idx="83">
                  <c:v>28.62942667706708</c:v>
                </c:pt>
                <c:pt idx="84">
                  <c:v>14.5</c:v>
                </c:pt>
                <c:pt idx="85">
                  <c:v>15.5</c:v>
                </c:pt>
                <c:pt idx="86">
                  <c:v>14.25</c:v>
                </c:pt>
                <c:pt idx="87">
                  <c:v>21.0</c:v>
                </c:pt>
                <c:pt idx="88">
                  <c:v>27.28670368500757</c:v>
                </c:pt>
                <c:pt idx="89">
                  <c:v>20.25</c:v>
                </c:pt>
                <c:pt idx="90">
                  <c:v>26.25</c:v>
                </c:pt>
                <c:pt idx="91">
                  <c:v>23.5</c:v>
                </c:pt>
                <c:pt idx="92">
                  <c:v>18.75</c:v>
                </c:pt>
                <c:pt idx="93">
                  <c:v>27.75</c:v>
                </c:pt>
                <c:pt idx="94">
                  <c:v>15.81571499257793</c:v>
                </c:pt>
                <c:pt idx="95">
                  <c:v>20.0</c:v>
                </c:pt>
                <c:pt idx="96">
                  <c:v>20.47245826252124</c:v>
                </c:pt>
                <c:pt idx="97">
                  <c:v>23.64055058776248</c:v>
                </c:pt>
                <c:pt idx="98">
                  <c:v>18.0</c:v>
                </c:pt>
                <c:pt idx="99">
                  <c:v>24.0</c:v>
                </c:pt>
                <c:pt idx="100">
                  <c:v>17.75</c:v>
                </c:pt>
                <c:pt idx="101">
                  <c:v>24.77273283688666</c:v>
                </c:pt>
                <c:pt idx="102">
                  <c:v>22.5</c:v>
                </c:pt>
                <c:pt idx="103">
                  <c:v>17.00423992766</c:v>
                </c:pt>
                <c:pt idx="104">
                  <c:v>24.5</c:v>
                </c:pt>
                <c:pt idx="105">
                  <c:v>19.61182061182061</c:v>
                </c:pt>
                <c:pt idx="106">
                  <c:v>23.6748079574552</c:v>
                </c:pt>
                <c:pt idx="107">
                  <c:v>20.76005654281098</c:v>
                </c:pt>
                <c:pt idx="108">
                  <c:v>19.75</c:v>
                </c:pt>
                <c:pt idx="109">
                  <c:v>16.75</c:v>
                </c:pt>
                <c:pt idx="110">
                  <c:v>14.25</c:v>
                </c:pt>
                <c:pt idx="111">
                  <c:v>21.1214611872146</c:v>
                </c:pt>
                <c:pt idx="112">
                  <c:v>17.0</c:v>
                </c:pt>
                <c:pt idx="113">
                  <c:v>21.5</c:v>
                </c:pt>
                <c:pt idx="114">
                  <c:v>25.21791283486604</c:v>
                </c:pt>
                <c:pt idx="115">
                  <c:v>28.75</c:v>
                </c:pt>
                <c:pt idx="116">
                  <c:v>26.95511115622779</c:v>
                </c:pt>
                <c:pt idx="117">
                  <c:v>26.75</c:v>
                </c:pt>
                <c:pt idx="118">
                  <c:v>22.58116732303342</c:v>
                </c:pt>
                <c:pt idx="119">
                  <c:v>25.25</c:v>
                </c:pt>
                <c:pt idx="120">
                  <c:v>24.29165736323962</c:v>
                </c:pt>
                <c:pt idx="121">
                  <c:v>27.75</c:v>
                </c:pt>
                <c:pt idx="122">
                  <c:v>18.75</c:v>
                </c:pt>
                <c:pt idx="123">
                  <c:v>26.08113565930221</c:v>
                </c:pt>
                <c:pt idx="124">
                  <c:v>20.0</c:v>
                </c:pt>
                <c:pt idx="125">
                  <c:v>24.15928489042675</c:v>
                </c:pt>
                <c:pt idx="126">
                  <c:v>17.35039291753706</c:v>
                </c:pt>
                <c:pt idx="127">
                  <c:v>16.5</c:v>
                </c:pt>
                <c:pt idx="128">
                  <c:v>16.20012863645359</c:v>
                </c:pt>
                <c:pt idx="129">
                  <c:v>18.04768249202476</c:v>
                </c:pt>
                <c:pt idx="130">
                  <c:v>22.5</c:v>
                </c:pt>
                <c:pt idx="131">
                  <c:v>24.0</c:v>
                </c:pt>
                <c:pt idx="132">
                  <c:v>20.48089573128061</c:v>
                </c:pt>
                <c:pt idx="133">
                  <c:v>20.25</c:v>
                </c:pt>
                <c:pt idx="134">
                  <c:v>23.25</c:v>
                </c:pt>
                <c:pt idx="135">
                  <c:v>23.5</c:v>
                </c:pt>
                <c:pt idx="136">
                  <c:v>25.0</c:v>
                </c:pt>
                <c:pt idx="137">
                  <c:v>42.5</c:v>
                </c:pt>
                <c:pt idx="138">
                  <c:v>27.0</c:v>
                </c:pt>
                <c:pt idx="139">
                  <c:v>20.74019686621132</c:v>
                </c:pt>
                <c:pt idx="140">
                  <c:v>22.75</c:v>
                </c:pt>
                <c:pt idx="141">
                  <c:v>21.5</c:v>
                </c:pt>
              </c:numCache>
            </c:numRef>
          </c:xVal>
          <c:yVal>
            <c:numRef>
              <c:f>'[1]Cleaned up integrated petrog'!$CD$2:$CD$144</c:f>
              <c:numCache>
                <c:formatCode>General</c:formatCode>
                <c:ptCount val="143"/>
                <c:pt idx="62">
                  <c:v>36.10666330136294</c:v>
                </c:pt>
                <c:pt idx="69">
                  <c:v>28.25</c:v>
                </c:pt>
                <c:pt idx="71">
                  <c:v>34.0</c:v>
                </c:pt>
                <c:pt idx="72">
                  <c:v>24.65468969672624</c:v>
                </c:pt>
                <c:pt idx="73">
                  <c:v>30.62556299452221</c:v>
                </c:pt>
                <c:pt idx="76">
                  <c:v>33.25</c:v>
                </c:pt>
                <c:pt idx="77">
                  <c:v>35.5</c:v>
                </c:pt>
                <c:pt idx="78">
                  <c:v>36.0</c:v>
                </c:pt>
                <c:pt idx="79">
                  <c:v>36.25</c:v>
                </c:pt>
                <c:pt idx="80">
                  <c:v>41.25</c:v>
                </c:pt>
                <c:pt idx="81">
                  <c:v>35.5</c:v>
                </c:pt>
                <c:pt idx="95">
                  <c:v>24.0</c:v>
                </c:pt>
                <c:pt idx="97">
                  <c:v>31.44055058776248</c:v>
                </c:pt>
                <c:pt idx="98">
                  <c:v>24.0</c:v>
                </c:pt>
                <c:pt idx="99">
                  <c:v>32.0</c:v>
                </c:pt>
                <c:pt idx="100">
                  <c:v>23.75</c:v>
                </c:pt>
                <c:pt idx="101">
                  <c:v>27.67273283688666</c:v>
                </c:pt>
                <c:pt idx="102">
                  <c:v>31.0</c:v>
                </c:pt>
                <c:pt idx="105">
                  <c:v>20.61182061182061</c:v>
                </c:pt>
                <c:pt idx="106">
                  <c:v>25.6748079574552</c:v>
                </c:pt>
                <c:pt idx="109">
                  <c:v>18.75</c:v>
                </c:pt>
                <c:pt idx="112">
                  <c:v>28.25</c:v>
                </c:pt>
                <c:pt idx="113">
                  <c:v>28.5</c:v>
                </c:pt>
                <c:pt idx="117">
                  <c:v>32.0</c:v>
                </c:pt>
                <c:pt idx="118">
                  <c:v>25.48116732303342</c:v>
                </c:pt>
                <c:pt idx="119">
                  <c:v>28.25</c:v>
                </c:pt>
                <c:pt idx="129">
                  <c:v>28.74768249202476</c:v>
                </c:pt>
                <c:pt idx="131">
                  <c:v>29.0</c:v>
                </c:pt>
                <c:pt idx="132">
                  <c:v>25.28089573128061</c:v>
                </c:pt>
                <c:pt idx="133">
                  <c:v>26.25</c:v>
                </c:pt>
                <c:pt idx="134">
                  <c:v>30.25</c:v>
                </c:pt>
                <c:pt idx="135">
                  <c:v>29.5</c:v>
                </c:pt>
                <c:pt idx="137">
                  <c:v>42.5</c:v>
                </c:pt>
                <c:pt idx="138">
                  <c:v>34.0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1711240"/>
        <c:axId val="2041714296"/>
      </c:scatterChart>
      <c:valAx>
        <c:axId val="2041711240"/>
        <c:scaling>
          <c:orientation val="minMax"/>
          <c:max val="40.0"/>
        </c:scaling>
        <c:delete val="0"/>
        <c:axPos val="b"/>
        <c:numFmt formatCode="0" sourceLinked="0"/>
        <c:majorTickMark val="out"/>
        <c:minorTickMark val="none"/>
        <c:tickLblPos val="high"/>
        <c:crossAx val="2041714296"/>
        <c:crossesAt val="40.0"/>
        <c:crossBetween val="midCat"/>
      </c:valAx>
      <c:valAx>
        <c:axId val="2041714296"/>
        <c:scaling>
          <c:orientation val="minMax"/>
          <c:max val="40.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4171124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'[1]Cleaned up integrated petrog'!$CA$1</c:f>
              <c:strCache>
                <c:ptCount val="1"/>
                <c:pt idx="0">
                  <c:v>Sbr Sw &lt;0.3</c:v>
                </c:pt>
              </c:strCache>
            </c:strRef>
          </c:tx>
          <c:spPr>
            <a:ln w="28575">
              <a:noFill/>
            </a:ln>
          </c:spPr>
          <c:xVal>
            <c:numRef>
              <c:f>'[1]Cleaned up integrated petrog'!$BL$2:$BL$144</c:f>
              <c:numCache>
                <c:formatCode>General</c:formatCode>
                <c:ptCount val="143"/>
                <c:pt idx="0">
                  <c:v>23.06068480586976</c:v>
                </c:pt>
                <c:pt idx="1">
                  <c:v>28.0</c:v>
                </c:pt>
                <c:pt idx="2">
                  <c:v>26.0</c:v>
                </c:pt>
                <c:pt idx="3">
                  <c:v>24.25</c:v>
                </c:pt>
                <c:pt idx="4">
                  <c:v>18.90870125684821</c:v>
                </c:pt>
                <c:pt idx="5">
                  <c:v>18.75</c:v>
                </c:pt>
                <c:pt idx="6">
                  <c:v>20.95484857754664</c:v>
                </c:pt>
                <c:pt idx="7">
                  <c:v>6.267177914110429</c:v>
                </c:pt>
                <c:pt idx="8">
                  <c:v>12.75</c:v>
                </c:pt>
                <c:pt idx="9">
                  <c:v>4.657017193122751</c:v>
                </c:pt>
                <c:pt idx="10">
                  <c:v>11.25</c:v>
                </c:pt>
                <c:pt idx="11">
                  <c:v>12.75</c:v>
                </c:pt>
                <c:pt idx="12">
                  <c:v>14.37275193409022</c:v>
                </c:pt>
                <c:pt idx="13">
                  <c:v>15.75</c:v>
                </c:pt>
                <c:pt idx="14">
                  <c:v>9.548438432464688</c:v>
                </c:pt>
                <c:pt idx="15">
                  <c:v>8.5</c:v>
                </c:pt>
                <c:pt idx="16">
                  <c:v>5.220978599417261</c:v>
                </c:pt>
                <c:pt idx="17">
                  <c:v>14.25</c:v>
                </c:pt>
                <c:pt idx="18">
                  <c:v>17.25</c:v>
                </c:pt>
                <c:pt idx="19">
                  <c:v>23.6100973108716</c:v>
                </c:pt>
                <c:pt idx="20">
                  <c:v>17.25</c:v>
                </c:pt>
                <c:pt idx="21">
                  <c:v>14.24254534276052</c:v>
                </c:pt>
                <c:pt idx="22">
                  <c:v>11.01927194860813</c:v>
                </c:pt>
                <c:pt idx="23">
                  <c:v>15.25</c:v>
                </c:pt>
                <c:pt idx="24">
                  <c:v>10.80751236603462</c:v>
                </c:pt>
                <c:pt idx="25">
                  <c:v>15.25</c:v>
                </c:pt>
                <c:pt idx="26">
                  <c:v>18.0700020193861</c:v>
                </c:pt>
                <c:pt idx="27">
                  <c:v>16.62891986062717</c:v>
                </c:pt>
                <c:pt idx="28">
                  <c:v>14.25</c:v>
                </c:pt>
                <c:pt idx="29">
                  <c:v>10.90982519590114</c:v>
                </c:pt>
                <c:pt idx="30">
                  <c:v>19.5</c:v>
                </c:pt>
                <c:pt idx="31">
                  <c:v>28.84508090013018</c:v>
                </c:pt>
                <c:pt idx="32">
                  <c:v>20.30150181253236</c:v>
                </c:pt>
                <c:pt idx="33">
                  <c:v>12.25</c:v>
                </c:pt>
                <c:pt idx="34">
                  <c:v>15.97221217600964</c:v>
                </c:pt>
                <c:pt idx="35">
                  <c:v>21.0</c:v>
                </c:pt>
                <c:pt idx="36">
                  <c:v>18.75</c:v>
                </c:pt>
                <c:pt idx="37">
                  <c:v>27.0</c:v>
                </c:pt>
                <c:pt idx="38">
                  <c:v>22.0</c:v>
                </c:pt>
                <c:pt idx="39">
                  <c:v>20.75</c:v>
                </c:pt>
                <c:pt idx="40">
                  <c:v>10.25</c:v>
                </c:pt>
                <c:pt idx="41">
                  <c:v>20.25</c:v>
                </c:pt>
                <c:pt idx="42">
                  <c:v>16.75</c:v>
                </c:pt>
                <c:pt idx="43">
                  <c:v>20.5</c:v>
                </c:pt>
                <c:pt idx="44">
                  <c:v>23.25</c:v>
                </c:pt>
                <c:pt idx="45">
                  <c:v>18.0</c:v>
                </c:pt>
                <c:pt idx="46">
                  <c:v>20.75</c:v>
                </c:pt>
                <c:pt idx="47">
                  <c:v>17.0</c:v>
                </c:pt>
                <c:pt idx="48">
                  <c:v>16.0</c:v>
                </c:pt>
                <c:pt idx="49">
                  <c:v>10.5</c:v>
                </c:pt>
                <c:pt idx="50">
                  <c:v>22.25</c:v>
                </c:pt>
                <c:pt idx="51">
                  <c:v>43.5</c:v>
                </c:pt>
                <c:pt idx="52">
                  <c:v>28.75</c:v>
                </c:pt>
                <c:pt idx="53">
                  <c:v>19.61737075332348</c:v>
                </c:pt>
                <c:pt idx="54">
                  <c:v>21.75</c:v>
                </c:pt>
                <c:pt idx="55">
                  <c:v>22.75</c:v>
                </c:pt>
                <c:pt idx="56">
                  <c:v>18.25</c:v>
                </c:pt>
                <c:pt idx="57">
                  <c:v>19.9537037037037</c:v>
                </c:pt>
                <c:pt idx="58">
                  <c:v>21.75</c:v>
                </c:pt>
                <c:pt idx="59">
                  <c:v>16.25</c:v>
                </c:pt>
                <c:pt idx="60">
                  <c:v>20.57096032777055</c:v>
                </c:pt>
                <c:pt idx="61">
                  <c:v>13.5</c:v>
                </c:pt>
                <c:pt idx="62">
                  <c:v>24.60666330136294</c:v>
                </c:pt>
                <c:pt idx="63">
                  <c:v>15.5</c:v>
                </c:pt>
                <c:pt idx="64">
                  <c:v>16.77491426265885</c:v>
                </c:pt>
                <c:pt idx="65">
                  <c:v>30.15690776884806</c:v>
                </c:pt>
                <c:pt idx="66">
                  <c:v>38.75</c:v>
                </c:pt>
                <c:pt idx="67">
                  <c:v>13.75</c:v>
                </c:pt>
                <c:pt idx="68">
                  <c:v>14.02239405503112</c:v>
                </c:pt>
                <c:pt idx="69">
                  <c:v>12.0</c:v>
                </c:pt>
                <c:pt idx="70">
                  <c:v>15.25</c:v>
                </c:pt>
                <c:pt idx="71">
                  <c:v>17.25</c:v>
                </c:pt>
                <c:pt idx="72">
                  <c:v>15.55468969672625</c:v>
                </c:pt>
                <c:pt idx="73">
                  <c:v>15.02556299452221</c:v>
                </c:pt>
                <c:pt idx="74">
                  <c:v>15.25</c:v>
                </c:pt>
                <c:pt idx="75">
                  <c:v>14.552711797308</c:v>
                </c:pt>
                <c:pt idx="76">
                  <c:v>18.5</c:v>
                </c:pt>
                <c:pt idx="77">
                  <c:v>22.75</c:v>
                </c:pt>
                <c:pt idx="78">
                  <c:v>21.0</c:v>
                </c:pt>
                <c:pt idx="79">
                  <c:v>22.25</c:v>
                </c:pt>
                <c:pt idx="80">
                  <c:v>22.75</c:v>
                </c:pt>
                <c:pt idx="81">
                  <c:v>21.25</c:v>
                </c:pt>
                <c:pt idx="82">
                  <c:v>16.45</c:v>
                </c:pt>
                <c:pt idx="83">
                  <c:v>28.62942667706708</c:v>
                </c:pt>
                <c:pt idx="84">
                  <c:v>14.5</c:v>
                </c:pt>
                <c:pt idx="85">
                  <c:v>15.5</c:v>
                </c:pt>
                <c:pt idx="86">
                  <c:v>14.25</c:v>
                </c:pt>
                <c:pt idx="87">
                  <c:v>21.0</c:v>
                </c:pt>
                <c:pt idx="88">
                  <c:v>27.28670368500757</c:v>
                </c:pt>
                <c:pt idx="89">
                  <c:v>20.25</c:v>
                </c:pt>
                <c:pt idx="90">
                  <c:v>26.25</c:v>
                </c:pt>
                <c:pt idx="91">
                  <c:v>23.5</c:v>
                </c:pt>
                <c:pt idx="92">
                  <c:v>18.75</c:v>
                </c:pt>
                <c:pt idx="93">
                  <c:v>27.75</c:v>
                </c:pt>
                <c:pt idx="94">
                  <c:v>15.81571499257793</c:v>
                </c:pt>
                <c:pt idx="95">
                  <c:v>20.0</c:v>
                </c:pt>
                <c:pt idx="96">
                  <c:v>20.47245826252124</c:v>
                </c:pt>
                <c:pt idx="97">
                  <c:v>23.64055058776248</c:v>
                </c:pt>
                <c:pt idx="98">
                  <c:v>18.0</c:v>
                </c:pt>
                <c:pt idx="99">
                  <c:v>24.0</c:v>
                </c:pt>
                <c:pt idx="100">
                  <c:v>17.75</c:v>
                </c:pt>
                <c:pt idx="101">
                  <c:v>24.77273283688666</c:v>
                </c:pt>
                <c:pt idx="102">
                  <c:v>22.5</c:v>
                </c:pt>
                <c:pt idx="103">
                  <c:v>17.00423992766</c:v>
                </c:pt>
                <c:pt idx="104">
                  <c:v>24.5</c:v>
                </c:pt>
                <c:pt idx="105">
                  <c:v>19.61182061182061</c:v>
                </c:pt>
                <c:pt idx="106">
                  <c:v>23.6748079574552</c:v>
                </c:pt>
                <c:pt idx="107">
                  <c:v>20.76005654281098</c:v>
                </c:pt>
                <c:pt idx="108">
                  <c:v>19.75</c:v>
                </c:pt>
                <c:pt idx="109">
                  <c:v>16.75</c:v>
                </c:pt>
                <c:pt idx="110">
                  <c:v>14.25</c:v>
                </c:pt>
                <c:pt idx="111">
                  <c:v>21.1214611872146</c:v>
                </c:pt>
                <c:pt idx="112">
                  <c:v>17.0</c:v>
                </c:pt>
                <c:pt idx="113">
                  <c:v>21.5</c:v>
                </c:pt>
                <c:pt idx="114">
                  <c:v>25.21791283486604</c:v>
                </c:pt>
                <c:pt idx="115">
                  <c:v>28.75</c:v>
                </c:pt>
                <c:pt idx="116">
                  <c:v>26.95511115622779</c:v>
                </c:pt>
                <c:pt idx="117">
                  <c:v>26.75</c:v>
                </c:pt>
                <c:pt idx="118">
                  <c:v>22.58116732303342</c:v>
                </c:pt>
                <c:pt idx="119">
                  <c:v>25.25</c:v>
                </c:pt>
                <c:pt idx="120">
                  <c:v>24.29165736323962</c:v>
                </c:pt>
                <c:pt idx="121">
                  <c:v>27.75</c:v>
                </c:pt>
                <c:pt idx="122">
                  <c:v>18.75</c:v>
                </c:pt>
                <c:pt idx="123">
                  <c:v>26.08113565930221</c:v>
                </c:pt>
                <c:pt idx="124">
                  <c:v>20.0</c:v>
                </c:pt>
                <c:pt idx="125">
                  <c:v>24.15928489042675</c:v>
                </c:pt>
                <c:pt idx="126">
                  <c:v>17.35039291753706</c:v>
                </c:pt>
                <c:pt idx="127">
                  <c:v>16.5</c:v>
                </c:pt>
                <c:pt idx="128">
                  <c:v>16.20012863645359</c:v>
                </c:pt>
                <c:pt idx="129">
                  <c:v>18.04768249202476</c:v>
                </c:pt>
                <c:pt idx="130">
                  <c:v>22.5</c:v>
                </c:pt>
                <c:pt idx="131">
                  <c:v>24.0</c:v>
                </c:pt>
                <c:pt idx="132">
                  <c:v>20.48089573128061</c:v>
                </c:pt>
                <c:pt idx="133">
                  <c:v>20.25</c:v>
                </c:pt>
                <c:pt idx="134">
                  <c:v>23.25</c:v>
                </c:pt>
                <c:pt idx="135">
                  <c:v>23.5</c:v>
                </c:pt>
                <c:pt idx="136">
                  <c:v>25.0</c:v>
                </c:pt>
                <c:pt idx="137">
                  <c:v>42.5</c:v>
                </c:pt>
                <c:pt idx="138">
                  <c:v>27.0</c:v>
                </c:pt>
                <c:pt idx="139">
                  <c:v>20.74019686621132</c:v>
                </c:pt>
                <c:pt idx="140">
                  <c:v>22.75</c:v>
                </c:pt>
                <c:pt idx="141">
                  <c:v>21.5</c:v>
                </c:pt>
              </c:numCache>
            </c:numRef>
          </c:xVal>
          <c:yVal>
            <c:numRef>
              <c:f>'[1]Cleaned up integrated petrog'!$CA$2:$CA$144</c:f>
              <c:numCache>
                <c:formatCode>General</c:formatCode>
                <c:ptCount val="143"/>
                <c:pt idx="0">
                  <c:v>34.56068480586976</c:v>
                </c:pt>
                <c:pt idx="1">
                  <c:v>34.0</c:v>
                </c:pt>
                <c:pt idx="2">
                  <c:v>34.0</c:v>
                </c:pt>
                <c:pt idx="3">
                  <c:v>34.0</c:v>
                </c:pt>
                <c:pt idx="4">
                  <c:v>35.20870125684821</c:v>
                </c:pt>
                <c:pt idx="5">
                  <c:v>31.75</c:v>
                </c:pt>
                <c:pt idx="6">
                  <c:v>33.65484857754664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'[1]Cleaned up integrated petrog'!$CB$1</c:f>
              <c:strCache>
                <c:ptCount val="1"/>
                <c:pt idx="0">
                  <c:v>Sbr Sw &gt;0.3</c:v>
                </c:pt>
              </c:strCache>
            </c:strRef>
          </c:tx>
          <c:spPr>
            <a:ln w="28575">
              <a:noFill/>
            </a:ln>
          </c:spPr>
          <c:xVal>
            <c:numRef>
              <c:f>'[1]Cleaned up integrated petrog'!$BL$2:$BL$144</c:f>
              <c:numCache>
                <c:formatCode>General</c:formatCode>
                <c:ptCount val="143"/>
                <c:pt idx="0">
                  <c:v>23.06068480586976</c:v>
                </c:pt>
                <c:pt idx="1">
                  <c:v>28.0</c:v>
                </c:pt>
                <c:pt idx="2">
                  <c:v>26.0</c:v>
                </c:pt>
                <c:pt idx="3">
                  <c:v>24.25</c:v>
                </c:pt>
                <c:pt idx="4">
                  <c:v>18.90870125684821</c:v>
                </c:pt>
                <c:pt idx="5">
                  <c:v>18.75</c:v>
                </c:pt>
                <c:pt idx="6">
                  <c:v>20.95484857754664</c:v>
                </c:pt>
                <c:pt idx="7">
                  <c:v>6.267177914110429</c:v>
                </c:pt>
                <c:pt idx="8">
                  <c:v>12.75</c:v>
                </c:pt>
                <c:pt idx="9">
                  <c:v>4.657017193122751</c:v>
                </c:pt>
                <c:pt idx="10">
                  <c:v>11.25</c:v>
                </c:pt>
                <c:pt idx="11">
                  <c:v>12.75</c:v>
                </c:pt>
                <c:pt idx="12">
                  <c:v>14.37275193409022</c:v>
                </c:pt>
                <c:pt idx="13">
                  <c:v>15.75</c:v>
                </c:pt>
                <c:pt idx="14">
                  <c:v>9.548438432464688</c:v>
                </c:pt>
                <c:pt idx="15">
                  <c:v>8.5</c:v>
                </c:pt>
                <c:pt idx="16">
                  <c:v>5.220978599417261</c:v>
                </c:pt>
                <c:pt idx="17">
                  <c:v>14.25</c:v>
                </c:pt>
                <c:pt idx="18">
                  <c:v>17.25</c:v>
                </c:pt>
                <c:pt idx="19">
                  <c:v>23.6100973108716</c:v>
                </c:pt>
                <c:pt idx="20">
                  <c:v>17.25</c:v>
                </c:pt>
                <c:pt idx="21">
                  <c:v>14.24254534276052</c:v>
                </c:pt>
                <c:pt idx="22">
                  <c:v>11.01927194860813</c:v>
                </c:pt>
                <c:pt idx="23">
                  <c:v>15.25</c:v>
                </c:pt>
                <c:pt idx="24">
                  <c:v>10.80751236603462</c:v>
                </c:pt>
                <c:pt idx="25">
                  <c:v>15.25</c:v>
                </c:pt>
                <c:pt idx="26">
                  <c:v>18.0700020193861</c:v>
                </c:pt>
                <c:pt idx="27">
                  <c:v>16.62891986062717</c:v>
                </c:pt>
                <c:pt idx="28">
                  <c:v>14.25</c:v>
                </c:pt>
                <c:pt idx="29">
                  <c:v>10.90982519590114</c:v>
                </c:pt>
                <c:pt idx="30">
                  <c:v>19.5</c:v>
                </c:pt>
                <c:pt idx="31">
                  <c:v>28.84508090013018</c:v>
                </c:pt>
                <c:pt idx="32">
                  <c:v>20.30150181253236</c:v>
                </c:pt>
                <c:pt idx="33">
                  <c:v>12.25</c:v>
                </c:pt>
                <c:pt idx="34">
                  <c:v>15.97221217600964</c:v>
                </c:pt>
                <c:pt idx="35">
                  <c:v>21.0</c:v>
                </c:pt>
                <c:pt idx="36">
                  <c:v>18.75</c:v>
                </c:pt>
                <c:pt idx="37">
                  <c:v>27.0</c:v>
                </c:pt>
                <c:pt idx="38">
                  <c:v>22.0</c:v>
                </c:pt>
                <c:pt idx="39">
                  <c:v>20.75</c:v>
                </c:pt>
                <c:pt idx="40">
                  <c:v>10.25</c:v>
                </c:pt>
                <c:pt idx="41">
                  <c:v>20.25</c:v>
                </c:pt>
                <c:pt idx="42">
                  <c:v>16.75</c:v>
                </c:pt>
                <c:pt idx="43">
                  <c:v>20.5</c:v>
                </c:pt>
                <c:pt idx="44">
                  <c:v>23.25</c:v>
                </c:pt>
                <c:pt idx="45">
                  <c:v>18.0</c:v>
                </c:pt>
                <c:pt idx="46">
                  <c:v>20.75</c:v>
                </c:pt>
                <c:pt idx="47">
                  <c:v>17.0</c:v>
                </c:pt>
                <c:pt idx="48">
                  <c:v>16.0</c:v>
                </c:pt>
                <c:pt idx="49">
                  <c:v>10.5</c:v>
                </c:pt>
                <c:pt idx="50">
                  <c:v>22.25</c:v>
                </c:pt>
                <c:pt idx="51">
                  <c:v>43.5</c:v>
                </c:pt>
                <c:pt idx="52">
                  <c:v>28.75</c:v>
                </c:pt>
                <c:pt idx="53">
                  <c:v>19.61737075332348</c:v>
                </c:pt>
                <c:pt idx="54">
                  <c:v>21.75</c:v>
                </c:pt>
                <c:pt idx="55">
                  <c:v>22.75</c:v>
                </c:pt>
                <c:pt idx="56">
                  <c:v>18.25</c:v>
                </c:pt>
                <c:pt idx="57">
                  <c:v>19.9537037037037</c:v>
                </c:pt>
                <c:pt idx="58">
                  <c:v>21.75</c:v>
                </c:pt>
                <c:pt idx="59">
                  <c:v>16.25</c:v>
                </c:pt>
                <c:pt idx="60">
                  <c:v>20.57096032777055</c:v>
                </c:pt>
                <c:pt idx="61">
                  <c:v>13.5</c:v>
                </c:pt>
                <c:pt idx="62">
                  <c:v>24.60666330136294</c:v>
                </c:pt>
                <c:pt idx="63">
                  <c:v>15.5</c:v>
                </c:pt>
                <c:pt idx="64">
                  <c:v>16.77491426265885</c:v>
                </c:pt>
                <c:pt idx="65">
                  <c:v>30.15690776884806</c:v>
                </c:pt>
                <c:pt idx="66">
                  <c:v>38.75</c:v>
                </c:pt>
                <c:pt idx="67">
                  <c:v>13.75</c:v>
                </c:pt>
                <c:pt idx="68">
                  <c:v>14.02239405503112</c:v>
                </c:pt>
                <c:pt idx="69">
                  <c:v>12.0</c:v>
                </c:pt>
                <c:pt idx="70">
                  <c:v>15.25</c:v>
                </c:pt>
                <c:pt idx="71">
                  <c:v>17.25</c:v>
                </c:pt>
                <c:pt idx="72">
                  <c:v>15.55468969672625</c:v>
                </c:pt>
                <c:pt idx="73">
                  <c:v>15.02556299452221</c:v>
                </c:pt>
                <c:pt idx="74">
                  <c:v>15.25</c:v>
                </c:pt>
                <c:pt idx="75">
                  <c:v>14.552711797308</c:v>
                </c:pt>
                <c:pt idx="76">
                  <c:v>18.5</c:v>
                </c:pt>
                <c:pt idx="77">
                  <c:v>22.75</c:v>
                </c:pt>
                <c:pt idx="78">
                  <c:v>21.0</c:v>
                </c:pt>
                <c:pt idx="79">
                  <c:v>22.25</c:v>
                </c:pt>
                <c:pt idx="80">
                  <c:v>22.75</c:v>
                </c:pt>
                <c:pt idx="81">
                  <c:v>21.25</c:v>
                </c:pt>
                <c:pt idx="82">
                  <c:v>16.45</c:v>
                </c:pt>
                <c:pt idx="83">
                  <c:v>28.62942667706708</c:v>
                </c:pt>
                <c:pt idx="84">
                  <c:v>14.5</c:v>
                </c:pt>
                <c:pt idx="85">
                  <c:v>15.5</c:v>
                </c:pt>
                <c:pt idx="86">
                  <c:v>14.25</c:v>
                </c:pt>
                <c:pt idx="87">
                  <c:v>21.0</c:v>
                </c:pt>
                <c:pt idx="88">
                  <c:v>27.28670368500757</c:v>
                </c:pt>
                <c:pt idx="89">
                  <c:v>20.25</c:v>
                </c:pt>
                <c:pt idx="90">
                  <c:v>26.25</c:v>
                </c:pt>
                <c:pt idx="91">
                  <c:v>23.5</c:v>
                </c:pt>
                <c:pt idx="92">
                  <c:v>18.75</c:v>
                </c:pt>
                <c:pt idx="93">
                  <c:v>27.75</c:v>
                </c:pt>
                <c:pt idx="94">
                  <c:v>15.81571499257793</c:v>
                </c:pt>
                <c:pt idx="95">
                  <c:v>20.0</c:v>
                </c:pt>
                <c:pt idx="96">
                  <c:v>20.47245826252124</c:v>
                </c:pt>
                <c:pt idx="97">
                  <c:v>23.64055058776248</c:v>
                </c:pt>
                <c:pt idx="98">
                  <c:v>18.0</c:v>
                </c:pt>
                <c:pt idx="99">
                  <c:v>24.0</c:v>
                </c:pt>
                <c:pt idx="100">
                  <c:v>17.75</c:v>
                </c:pt>
                <c:pt idx="101">
                  <c:v>24.77273283688666</c:v>
                </c:pt>
                <c:pt idx="102">
                  <c:v>22.5</c:v>
                </c:pt>
                <c:pt idx="103">
                  <c:v>17.00423992766</c:v>
                </c:pt>
                <c:pt idx="104">
                  <c:v>24.5</c:v>
                </c:pt>
                <c:pt idx="105">
                  <c:v>19.61182061182061</c:v>
                </c:pt>
                <c:pt idx="106">
                  <c:v>23.6748079574552</c:v>
                </c:pt>
                <c:pt idx="107">
                  <c:v>20.76005654281098</c:v>
                </c:pt>
                <c:pt idx="108">
                  <c:v>19.75</c:v>
                </c:pt>
                <c:pt idx="109">
                  <c:v>16.75</c:v>
                </c:pt>
                <c:pt idx="110">
                  <c:v>14.25</c:v>
                </c:pt>
                <c:pt idx="111">
                  <c:v>21.1214611872146</c:v>
                </c:pt>
                <c:pt idx="112">
                  <c:v>17.0</c:v>
                </c:pt>
                <c:pt idx="113">
                  <c:v>21.5</c:v>
                </c:pt>
                <c:pt idx="114">
                  <c:v>25.21791283486604</c:v>
                </c:pt>
                <c:pt idx="115">
                  <c:v>28.75</c:v>
                </c:pt>
                <c:pt idx="116">
                  <c:v>26.95511115622779</c:v>
                </c:pt>
                <c:pt idx="117">
                  <c:v>26.75</c:v>
                </c:pt>
                <c:pt idx="118">
                  <c:v>22.58116732303342</c:v>
                </c:pt>
                <c:pt idx="119">
                  <c:v>25.25</c:v>
                </c:pt>
                <c:pt idx="120">
                  <c:v>24.29165736323962</c:v>
                </c:pt>
                <c:pt idx="121">
                  <c:v>27.75</c:v>
                </c:pt>
                <c:pt idx="122">
                  <c:v>18.75</c:v>
                </c:pt>
                <c:pt idx="123">
                  <c:v>26.08113565930221</c:v>
                </c:pt>
                <c:pt idx="124">
                  <c:v>20.0</c:v>
                </c:pt>
                <c:pt idx="125">
                  <c:v>24.15928489042675</c:v>
                </c:pt>
                <c:pt idx="126">
                  <c:v>17.35039291753706</c:v>
                </c:pt>
                <c:pt idx="127">
                  <c:v>16.5</c:v>
                </c:pt>
                <c:pt idx="128">
                  <c:v>16.20012863645359</c:v>
                </c:pt>
                <c:pt idx="129">
                  <c:v>18.04768249202476</c:v>
                </c:pt>
                <c:pt idx="130">
                  <c:v>22.5</c:v>
                </c:pt>
                <c:pt idx="131">
                  <c:v>24.0</c:v>
                </c:pt>
                <c:pt idx="132">
                  <c:v>20.48089573128061</c:v>
                </c:pt>
                <c:pt idx="133">
                  <c:v>20.25</c:v>
                </c:pt>
                <c:pt idx="134">
                  <c:v>23.25</c:v>
                </c:pt>
                <c:pt idx="135">
                  <c:v>23.5</c:v>
                </c:pt>
                <c:pt idx="136">
                  <c:v>25.0</c:v>
                </c:pt>
                <c:pt idx="137">
                  <c:v>42.5</c:v>
                </c:pt>
                <c:pt idx="138">
                  <c:v>27.0</c:v>
                </c:pt>
                <c:pt idx="139">
                  <c:v>20.74019686621132</c:v>
                </c:pt>
                <c:pt idx="140">
                  <c:v>22.75</c:v>
                </c:pt>
                <c:pt idx="141">
                  <c:v>21.5</c:v>
                </c:pt>
              </c:numCache>
            </c:numRef>
          </c:xVal>
          <c:yVal>
            <c:numRef>
              <c:f>'[1]Cleaned up integrated petrog'!$CB$2:$CB$144</c:f>
              <c:numCache>
                <c:formatCode>General</c:formatCode>
                <c:ptCount val="143"/>
                <c:pt idx="52">
                  <c:v>44.5</c:v>
                </c:pt>
                <c:pt idx="53">
                  <c:v>34.91737075332348</c:v>
                </c:pt>
                <c:pt idx="54">
                  <c:v>36.75</c:v>
                </c:pt>
                <c:pt idx="55">
                  <c:v>35.5</c:v>
                </c:pt>
                <c:pt idx="56">
                  <c:v>24.75</c:v>
                </c:pt>
                <c:pt idx="57">
                  <c:v>33.75370370370371</c:v>
                </c:pt>
                <c:pt idx="58">
                  <c:v>34.75</c:v>
                </c:pt>
                <c:pt idx="59">
                  <c:v>29.75</c:v>
                </c:pt>
                <c:pt idx="60">
                  <c:v>27.17096032777055</c:v>
                </c:pt>
                <c:pt idx="61">
                  <c:v>28.5</c:v>
                </c:pt>
                <c:pt idx="83">
                  <c:v>36.92942667706708</c:v>
                </c:pt>
                <c:pt idx="84">
                  <c:v>20.5</c:v>
                </c:pt>
                <c:pt idx="85">
                  <c:v>26.5</c:v>
                </c:pt>
                <c:pt idx="86">
                  <c:v>18.25</c:v>
                </c:pt>
                <c:pt idx="87">
                  <c:v>31.0</c:v>
                </c:pt>
                <c:pt idx="88">
                  <c:v>32.48670368500757</c:v>
                </c:pt>
                <c:pt idx="89">
                  <c:v>31.25</c:v>
                </c:pt>
                <c:pt idx="90">
                  <c:v>33.75</c:v>
                </c:pt>
                <c:pt idx="91">
                  <c:v>30.75</c:v>
                </c:pt>
                <c:pt idx="92">
                  <c:v>22.75</c:v>
                </c:pt>
                <c:pt idx="93">
                  <c:v>32.75</c:v>
                </c:pt>
                <c:pt idx="94">
                  <c:v>21.91571499257793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8282536"/>
        <c:axId val="-2128279480"/>
      </c:scatterChart>
      <c:valAx>
        <c:axId val="-2128282536"/>
        <c:scaling>
          <c:orientation val="minMax"/>
          <c:max val="40.0"/>
        </c:scaling>
        <c:delete val="0"/>
        <c:axPos val="b"/>
        <c:numFmt formatCode="0" sourceLinked="0"/>
        <c:majorTickMark val="out"/>
        <c:minorTickMark val="none"/>
        <c:tickLblPos val="high"/>
        <c:crossAx val="-2128279480"/>
        <c:crossesAt val="40.0"/>
        <c:crossBetween val="midCat"/>
      </c:valAx>
      <c:valAx>
        <c:axId val="-2128279480"/>
        <c:scaling>
          <c:orientation val="minMax"/>
          <c:max val="40.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-21282825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329973</xdr:colOff>
      <xdr:row>84</xdr:row>
      <xdr:rowOff>100473</xdr:rowOff>
    </xdr:from>
    <xdr:to>
      <xdr:col>91</xdr:col>
      <xdr:colOff>144576</xdr:colOff>
      <xdr:row>100</xdr:row>
      <xdr:rowOff>72738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77</xdr:col>
      <xdr:colOff>130969</xdr:colOff>
      <xdr:row>101</xdr:row>
      <xdr:rowOff>47625</xdr:rowOff>
    </xdr:from>
    <xdr:to>
      <xdr:col>84</xdr:col>
      <xdr:colOff>545587</xdr:colOff>
      <xdr:row>116</xdr:row>
      <xdr:rowOff>186578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77</xdr:col>
      <xdr:colOff>166688</xdr:colOff>
      <xdr:row>118</xdr:row>
      <xdr:rowOff>11906</xdr:rowOff>
    </xdr:from>
    <xdr:to>
      <xdr:col>84</xdr:col>
      <xdr:colOff>581305</xdr:colOff>
      <xdr:row>126</xdr:row>
      <xdr:rowOff>173271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kar%20AAPG%20paper/RHW%20corrected%20petrogr%20-%20incl%20BADL%20data-Sw-core%20analysis%20da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HW corrected petrog Ula"/>
      <sheetName val="RHW correct Petrog qtz vs Sw"/>
      <sheetName val="Simple correct sheet"/>
      <sheetName val="RHWcorrect Petrog Qtz v microq"/>
      <sheetName val="RHW correct IGV calculation"/>
      <sheetName val="Fluid inclusion data"/>
      <sheetName val="Stable Isotope data"/>
      <sheetName val="Cleaned up integrated petrog"/>
      <sheetName val="facies split by Sw"/>
      <sheetName val="Sbr only"/>
      <sheetName val="Cement depth plots"/>
      <sheetName val="Sw-qtz split microquart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A1" t="str">
            <v>Sbr Sw &lt;0.3</v>
          </cell>
          <cell r="CB1" t="str">
            <v>Sbr Sw &gt;0.3</v>
          </cell>
          <cell r="CC1" t="str">
            <v>Sbo(m) &lt;0.3</v>
          </cell>
          <cell r="CD1" t="str">
            <v>Sbo(m) &gt;0.3</v>
          </cell>
          <cell r="CE1" t="str">
            <v>Sg(c) &lt;0.3</v>
          </cell>
          <cell r="CF1" t="str">
            <v>Sg(c) &gt;0.3</v>
          </cell>
        </row>
        <row r="2">
          <cell r="BL2">
            <v>23.060684805869759</v>
          </cell>
          <cell r="CA2">
            <v>34.560684805869755</v>
          </cell>
        </row>
        <row r="3">
          <cell r="BL3">
            <v>28</v>
          </cell>
          <cell r="CA3">
            <v>34</v>
          </cell>
        </row>
        <row r="4">
          <cell r="BL4">
            <v>26</v>
          </cell>
          <cell r="CA4">
            <v>34</v>
          </cell>
        </row>
        <row r="5">
          <cell r="BL5">
            <v>24.25</v>
          </cell>
          <cell r="CA5">
            <v>34</v>
          </cell>
        </row>
        <row r="6">
          <cell r="BL6">
            <v>18.908701256848207</v>
          </cell>
          <cell r="CA6">
            <v>35.208701256848208</v>
          </cell>
        </row>
        <row r="7">
          <cell r="BL7">
            <v>18.75</v>
          </cell>
          <cell r="CA7">
            <v>31.75</v>
          </cell>
        </row>
        <row r="8">
          <cell r="BL8">
            <v>20.954848577546642</v>
          </cell>
          <cell r="CA8">
            <v>33.654848577546645</v>
          </cell>
        </row>
        <row r="9">
          <cell r="BL9">
            <v>6.2671779141104293</v>
          </cell>
          <cell r="CE9">
            <v>22.567177914110431</v>
          </cell>
        </row>
        <row r="10">
          <cell r="BL10">
            <v>12.75</v>
          </cell>
          <cell r="CE10">
            <v>26</v>
          </cell>
        </row>
        <row r="11">
          <cell r="BL11">
            <v>4.6570171931227513</v>
          </cell>
          <cell r="CE11">
            <v>20.257017193122749</v>
          </cell>
        </row>
        <row r="12">
          <cell r="BL12">
            <v>11.25</v>
          </cell>
          <cell r="CE12">
            <v>29.5</v>
          </cell>
        </row>
        <row r="13">
          <cell r="BL13">
            <v>12.75</v>
          </cell>
          <cell r="CC13">
            <v>28.5</v>
          </cell>
        </row>
        <row r="14">
          <cell r="BL14">
            <v>14.372751934090221</v>
          </cell>
          <cell r="CC14">
            <v>30.372751934090221</v>
          </cell>
        </row>
        <row r="15">
          <cell r="BL15">
            <v>15.75</v>
          </cell>
          <cell r="CC15">
            <v>25.5</v>
          </cell>
        </row>
        <row r="16">
          <cell r="BL16">
            <v>9.5484384324646889</v>
          </cell>
          <cell r="CE16">
            <v>29.548438432464689</v>
          </cell>
        </row>
        <row r="17">
          <cell r="BL17">
            <v>8.5</v>
          </cell>
          <cell r="CC17">
            <v>26.25</v>
          </cell>
        </row>
        <row r="18">
          <cell r="BL18">
            <v>5.2209785994172613</v>
          </cell>
          <cell r="CC18">
            <v>25.520978599417262</v>
          </cell>
        </row>
        <row r="19">
          <cell r="BL19">
            <v>14.25</v>
          </cell>
          <cell r="CC19">
            <v>29.75</v>
          </cell>
        </row>
        <row r="20">
          <cell r="BL20">
            <v>17.25</v>
          </cell>
          <cell r="CC20">
            <v>28.25</v>
          </cell>
        </row>
        <row r="21">
          <cell r="BL21">
            <v>23.610097310871602</v>
          </cell>
          <cell r="CC21">
            <v>29.710097310871603</v>
          </cell>
        </row>
        <row r="22">
          <cell r="BL22">
            <v>17.25</v>
          </cell>
          <cell r="CC22">
            <v>29.75</v>
          </cell>
        </row>
        <row r="23">
          <cell r="BL23">
            <v>14.242545342760518</v>
          </cell>
          <cell r="CC23">
            <v>27.642545342760521</v>
          </cell>
        </row>
        <row r="24">
          <cell r="BL24">
            <v>11.019271948608131</v>
          </cell>
          <cell r="CC24">
            <v>28.019271948608129</v>
          </cell>
        </row>
        <row r="25">
          <cell r="BL25">
            <v>15.25</v>
          </cell>
          <cell r="CC25">
            <v>31.5</v>
          </cell>
        </row>
        <row r="26">
          <cell r="BL26">
            <v>10.807512366034624</v>
          </cell>
          <cell r="CC26">
            <v>27.107512366034626</v>
          </cell>
        </row>
        <row r="27">
          <cell r="BL27">
            <v>15.25</v>
          </cell>
          <cell r="CC27">
            <v>29.5</v>
          </cell>
        </row>
        <row r="28">
          <cell r="BL28">
            <v>18.070002019386099</v>
          </cell>
        </row>
        <row r="29">
          <cell r="BL29">
            <v>16.628919860627171</v>
          </cell>
        </row>
        <row r="30">
          <cell r="BL30">
            <v>14.25</v>
          </cell>
        </row>
        <row r="31">
          <cell r="BL31">
            <v>10.90982519590114</v>
          </cell>
        </row>
        <row r="32">
          <cell r="BL32">
            <v>19.5</v>
          </cell>
        </row>
        <row r="33">
          <cell r="BL33">
            <v>28.845080900130181</v>
          </cell>
        </row>
        <row r="34">
          <cell r="BL34">
            <v>20.301501812532358</v>
          </cell>
        </row>
        <row r="35">
          <cell r="BL35">
            <v>12.25</v>
          </cell>
          <cell r="CE35">
            <v>26.25</v>
          </cell>
        </row>
        <row r="36">
          <cell r="BL36">
            <v>15.972212176009638</v>
          </cell>
        </row>
        <row r="37">
          <cell r="BL37">
            <v>21</v>
          </cell>
        </row>
        <row r="38">
          <cell r="BL38">
            <v>18.75</v>
          </cell>
        </row>
        <row r="39">
          <cell r="BL39">
            <v>27</v>
          </cell>
        </row>
        <row r="40">
          <cell r="BL40">
            <v>22</v>
          </cell>
        </row>
        <row r="41">
          <cell r="BL41">
            <v>20.75</v>
          </cell>
        </row>
        <row r="42">
          <cell r="BL42">
            <v>10.25</v>
          </cell>
        </row>
        <row r="43">
          <cell r="BL43">
            <v>20.25</v>
          </cell>
        </row>
        <row r="44">
          <cell r="BL44">
            <v>16.75</v>
          </cell>
        </row>
        <row r="45">
          <cell r="BL45">
            <v>20.5</v>
          </cell>
        </row>
        <row r="46">
          <cell r="BL46">
            <v>23.25</v>
          </cell>
        </row>
        <row r="47">
          <cell r="BL47">
            <v>18</v>
          </cell>
        </row>
        <row r="48">
          <cell r="BL48">
            <v>20.75</v>
          </cell>
        </row>
        <row r="49">
          <cell r="BL49">
            <v>17</v>
          </cell>
        </row>
        <row r="50">
          <cell r="BL50">
            <v>16</v>
          </cell>
        </row>
        <row r="51">
          <cell r="BL51">
            <v>10.5</v>
          </cell>
        </row>
        <row r="52">
          <cell r="BL52">
            <v>22.25</v>
          </cell>
        </row>
        <row r="53">
          <cell r="BL53">
            <v>43.5</v>
          </cell>
        </row>
        <row r="54">
          <cell r="BL54">
            <v>28.75</v>
          </cell>
          <cell r="CB54">
            <v>44.5</v>
          </cell>
        </row>
        <row r="55">
          <cell r="BL55">
            <v>19.617370753323485</v>
          </cell>
          <cell r="CB55">
            <v>34.917370753323482</v>
          </cell>
        </row>
        <row r="56">
          <cell r="BL56">
            <v>21.75</v>
          </cell>
          <cell r="CB56">
            <v>36.75</v>
          </cell>
        </row>
        <row r="57">
          <cell r="BL57">
            <v>22.75</v>
          </cell>
          <cell r="CB57">
            <v>35.5</v>
          </cell>
        </row>
        <row r="58">
          <cell r="BL58">
            <v>18.25</v>
          </cell>
          <cell r="CB58">
            <v>24.75</v>
          </cell>
        </row>
        <row r="59">
          <cell r="BL59">
            <v>19.953703703703702</v>
          </cell>
          <cell r="CB59">
            <v>33.753703703703707</v>
          </cell>
        </row>
        <row r="60">
          <cell r="BL60">
            <v>21.75</v>
          </cell>
          <cell r="CB60">
            <v>34.75</v>
          </cell>
        </row>
        <row r="61">
          <cell r="BL61">
            <v>16.25</v>
          </cell>
          <cell r="CB61">
            <v>29.75</v>
          </cell>
        </row>
        <row r="62">
          <cell r="BL62">
            <v>20.570960327770553</v>
          </cell>
          <cell r="CB62">
            <v>27.170960327770551</v>
          </cell>
        </row>
        <row r="63">
          <cell r="BL63">
            <v>13.5</v>
          </cell>
          <cell r="CB63">
            <v>28.5</v>
          </cell>
        </row>
        <row r="64">
          <cell r="BL64">
            <v>24.606663301362939</v>
          </cell>
          <cell r="CD64">
            <v>36.106663301362943</v>
          </cell>
        </row>
        <row r="65">
          <cell r="BL65">
            <v>15.5</v>
          </cell>
          <cell r="CE65">
            <v>29.25</v>
          </cell>
        </row>
        <row r="66">
          <cell r="BL66">
            <v>16.774914262658854</v>
          </cell>
          <cell r="CF66">
            <v>29.474914262658853</v>
          </cell>
        </row>
        <row r="67">
          <cell r="BL67">
            <v>30.156907768848065</v>
          </cell>
        </row>
        <row r="68">
          <cell r="BL68">
            <v>38.75</v>
          </cell>
        </row>
        <row r="69">
          <cell r="BL69">
            <v>13.75</v>
          </cell>
          <cell r="CF69">
            <v>25.75</v>
          </cell>
        </row>
        <row r="70">
          <cell r="BL70">
            <v>14.022394055031121</v>
          </cell>
          <cell r="CF70">
            <v>27.022394055031121</v>
          </cell>
        </row>
        <row r="71">
          <cell r="BL71">
            <v>12</v>
          </cell>
          <cell r="CD71">
            <v>28.25</v>
          </cell>
        </row>
        <row r="72">
          <cell r="BL72">
            <v>15.25</v>
          </cell>
          <cell r="CF72">
            <v>25.25</v>
          </cell>
        </row>
        <row r="73">
          <cell r="BL73">
            <v>17.25</v>
          </cell>
          <cell r="CD73">
            <v>34</v>
          </cell>
        </row>
        <row r="74">
          <cell r="BL74">
            <v>15.554689696726246</v>
          </cell>
          <cell r="CD74">
            <v>24.654689696726244</v>
          </cell>
        </row>
        <row r="75">
          <cell r="BL75">
            <v>15.025562994522213</v>
          </cell>
          <cell r="CD75">
            <v>30.625562994522213</v>
          </cell>
        </row>
        <row r="76">
          <cell r="BL76">
            <v>15.25</v>
          </cell>
          <cell r="CF76">
            <v>30.75</v>
          </cell>
        </row>
        <row r="77">
          <cell r="BL77">
            <v>14.552711797307996</v>
          </cell>
          <cell r="CF77">
            <v>25.652711797307994</v>
          </cell>
        </row>
        <row r="78">
          <cell r="BL78">
            <v>18.5</v>
          </cell>
          <cell r="CD78">
            <v>33.25</v>
          </cell>
        </row>
        <row r="79">
          <cell r="BL79">
            <v>22.75</v>
          </cell>
          <cell r="CD79">
            <v>35.5</v>
          </cell>
        </row>
        <row r="80">
          <cell r="BL80">
            <v>21</v>
          </cell>
          <cell r="CD80">
            <v>36</v>
          </cell>
        </row>
        <row r="81">
          <cell r="BL81">
            <v>22.25</v>
          </cell>
          <cell r="CD81">
            <v>36.25</v>
          </cell>
        </row>
        <row r="82">
          <cell r="BL82">
            <v>22.75</v>
          </cell>
          <cell r="CD82">
            <v>41.25</v>
          </cell>
        </row>
        <row r="83">
          <cell r="BL83">
            <v>21.25</v>
          </cell>
          <cell r="CD83">
            <v>35.5</v>
          </cell>
        </row>
        <row r="84">
          <cell r="BL84">
            <v>16.45</v>
          </cell>
        </row>
        <row r="85">
          <cell r="BL85">
            <v>28.62942667706708</v>
          </cell>
          <cell r="CB85">
            <v>36.929426677067084</v>
          </cell>
        </row>
        <row r="86">
          <cell r="BL86">
            <v>14.5</v>
          </cell>
          <cell r="CB86">
            <v>20.5</v>
          </cell>
        </row>
        <row r="87">
          <cell r="BL87">
            <v>15.5</v>
          </cell>
          <cell r="CB87">
            <v>26.5</v>
          </cell>
        </row>
        <row r="88">
          <cell r="BL88">
            <v>14.25</v>
          </cell>
          <cell r="CB88">
            <v>18.25</v>
          </cell>
        </row>
        <row r="89">
          <cell r="BL89">
            <v>21</v>
          </cell>
          <cell r="CB89">
            <v>31</v>
          </cell>
        </row>
        <row r="90">
          <cell r="BL90">
            <v>27.286703685007566</v>
          </cell>
          <cell r="CB90">
            <v>32.486703685007569</v>
          </cell>
        </row>
        <row r="91">
          <cell r="BL91">
            <v>20.25</v>
          </cell>
          <cell r="CB91">
            <v>31.25</v>
          </cell>
        </row>
        <row r="92">
          <cell r="BL92">
            <v>26.25</v>
          </cell>
          <cell r="CB92">
            <v>33.75</v>
          </cell>
        </row>
        <row r="93">
          <cell r="BL93">
            <v>23.5</v>
          </cell>
          <cell r="CB93">
            <v>30.75</v>
          </cell>
        </row>
        <row r="94">
          <cell r="BL94">
            <v>18.75</v>
          </cell>
          <cell r="CB94">
            <v>22.75</v>
          </cell>
        </row>
        <row r="95">
          <cell r="BL95">
            <v>27.75</v>
          </cell>
          <cell r="CB95">
            <v>32.75</v>
          </cell>
        </row>
        <row r="96">
          <cell r="BL96">
            <v>15.815714992577931</v>
          </cell>
          <cell r="CB96">
            <v>21.915714992577932</v>
          </cell>
        </row>
        <row r="97">
          <cell r="BL97">
            <v>20</v>
          </cell>
          <cell r="CD97">
            <v>24</v>
          </cell>
        </row>
        <row r="98">
          <cell r="BL98">
            <v>20.47245826252124</v>
          </cell>
          <cell r="CF98">
            <v>27.47245826252124</v>
          </cell>
        </row>
        <row r="99">
          <cell r="BL99">
            <v>23.640550587762476</v>
          </cell>
          <cell r="CD99">
            <v>31.440550587762477</v>
          </cell>
        </row>
        <row r="100">
          <cell r="BL100">
            <v>18</v>
          </cell>
          <cell r="CD100">
            <v>24</v>
          </cell>
        </row>
        <row r="101">
          <cell r="BL101">
            <v>24</v>
          </cell>
          <cell r="CD101">
            <v>32</v>
          </cell>
        </row>
        <row r="102">
          <cell r="BL102">
            <v>17.75</v>
          </cell>
          <cell r="CD102">
            <v>23.75</v>
          </cell>
        </row>
        <row r="103">
          <cell r="BL103">
            <v>24.772732836886664</v>
          </cell>
          <cell r="CD103">
            <v>27.672732836886663</v>
          </cell>
        </row>
        <row r="104">
          <cell r="BL104">
            <v>22.5</v>
          </cell>
          <cell r="CD104">
            <v>31</v>
          </cell>
        </row>
        <row r="105">
          <cell r="BL105">
            <v>17.004239927659999</v>
          </cell>
          <cell r="CF105">
            <v>20.404239927659997</v>
          </cell>
        </row>
        <row r="106">
          <cell r="BL106">
            <v>24.5</v>
          </cell>
          <cell r="CF106">
            <v>31</v>
          </cell>
        </row>
        <row r="107">
          <cell r="BL107">
            <v>19.611820611820608</v>
          </cell>
          <cell r="CD107">
            <v>20.611820611820608</v>
          </cell>
        </row>
        <row r="108">
          <cell r="BL108">
            <v>23.67480795745519</v>
          </cell>
          <cell r="CD108">
            <v>25.67480795745519</v>
          </cell>
        </row>
        <row r="109">
          <cell r="BL109">
            <v>20.760056542810979</v>
          </cell>
          <cell r="CF109">
            <v>29.460056542810978</v>
          </cell>
        </row>
        <row r="110">
          <cell r="BL110">
            <v>19.75</v>
          </cell>
          <cell r="CF110">
            <v>22.75</v>
          </cell>
        </row>
        <row r="111">
          <cell r="BL111">
            <v>16.75</v>
          </cell>
          <cell r="CD111">
            <v>18.75</v>
          </cell>
        </row>
        <row r="112">
          <cell r="BL112">
            <v>14.25</v>
          </cell>
          <cell r="CF112">
            <v>25.5</v>
          </cell>
        </row>
        <row r="113">
          <cell r="BL113">
            <v>21.121461187214607</v>
          </cell>
          <cell r="CF113">
            <v>32.621461187214607</v>
          </cell>
        </row>
        <row r="114">
          <cell r="BL114">
            <v>17</v>
          </cell>
          <cell r="CD114">
            <v>28.25</v>
          </cell>
        </row>
        <row r="115">
          <cell r="BL115">
            <v>21.5</v>
          </cell>
          <cell r="CD115">
            <v>28.5</v>
          </cell>
        </row>
        <row r="116">
          <cell r="BL116">
            <v>25.217912834866045</v>
          </cell>
          <cell r="CF116">
            <v>35.117912834866047</v>
          </cell>
        </row>
        <row r="117">
          <cell r="BL117">
            <v>28.75</v>
          </cell>
          <cell r="CF117">
            <v>35.75</v>
          </cell>
        </row>
        <row r="118">
          <cell r="BL118">
            <v>26.955111156227787</v>
          </cell>
          <cell r="CF118">
            <v>32.15511115622779</v>
          </cell>
        </row>
        <row r="119">
          <cell r="BL119">
            <v>26.75</v>
          </cell>
          <cell r="CD119">
            <v>32</v>
          </cell>
        </row>
        <row r="120">
          <cell r="BL120">
            <v>22.581167323033419</v>
          </cell>
          <cell r="CD120">
            <v>25.481167323033418</v>
          </cell>
        </row>
        <row r="121">
          <cell r="BL121">
            <v>25.25</v>
          </cell>
          <cell r="CD121">
            <v>28.25</v>
          </cell>
        </row>
        <row r="122">
          <cell r="BL122">
            <v>24.291657363239619</v>
          </cell>
        </row>
        <row r="123">
          <cell r="BL123">
            <v>27.75</v>
          </cell>
        </row>
        <row r="124">
          <cell r="BL124">
            <v>18.75</v>
          </cell>
          <cell r="CF124">
            <v>27</v>
          </cell>
        </row>
        <row r="125">
          <cell r="BL125">
            <v>26.081135659302205</v>
          </cell>
        </row>
        <row r="126">
          <cell r="BL126">
            <v>20</v>
          </cell>
        </row>
        <row r="127">
          <cell r="BL127">
            <v>24.159284890426754</v>
          </cell>
        </row>
        <row r="128">
          <cell r="BL128">
            <v>17.350392917537057</v>
          </cell>
        </row>
        <row r="129">
          <cell r="BL129">
            <v>16.5</v>
          </cell>
          <cell r="CF129">
            <v>25.5</v>
          </cell>
        </row>
        <row r="130">
          <cell r="BL130">
            <v>16.200128636453588</v>
          </cell>
          <cell r="CF130">
            <v>22.700128636453588</v>
          </cell>
        </row>
        <row r="131">
          <cell r="BL131">
            <v>18.047682492024762</v>
          </cell>
          <cell r="CD131">
            <v>28.747682492024762</v>
          </cell>
        </row>
        <row r="132">
          <cell r="BL132">
            <v>22.5</v>
          </cell>
          <cell r="CF132">
            <v>28.75</v>
          </cell>
        </row>
        <row r="133">
          <cell r="BL133">
            <v>24</v>
          </cell>
          <cell r="CD133">
            <v>29</v>
          </cell>
        </row>
        <row r="134">
          <cell r="BL134">
            <v>20.480895731280611</v>
          </cell>
          <cell r="CD134">
            <v>25.280895731280612</v>
          </cell>
        </row>
        <row r="135">
          <cell r="BL135">
            <v>20.25</v>
          </cell>
          <cell r="CD135">
            <v>26.25</v>
          </cell>
        </row>
        <row r="136">
          <cell r="BL136">
            <v>23.25</v>
          </cell>
          <cell r="CD136">
            <v>30.25</v>
          </cell>
        </row>
        <row r="137">
          <cell r="BL137">
            <v>23.5</v>
          </cell>
          <cell r="CD137">
            <v>29.5</v>
          </cell>
        </row>
        <row r="138">
          <cell r="BL138">
            <v>25</v>
          </cell>
          <cell r="CF138">
            <v>34.25</v>
          </cell>
        </row>
        <row r="139">
          <cell r="BL139">
            <v>42.5</v>
          </cell>
          <cell r="CD139">
            <v>42.5</v>
          </cell>
        </row>
        <row r="140">
          <cell r="BL140">
            <v>27</v>
          </cell>
          <cell r="CD140">
            <v>34</v>
          </cell>
        </row>
        <row r="141">
          <cell r="BL141">
            <v>20.740196866211324</v>
          </cell>
          <cell r="CF141">
            <v>31.040196866211325</v>
          </cell>
        </row>
        <row r="142">
          <cell r="BL142">
            <v>22.75</v>
          </cell>
          <cell r="CF142">
            <v>27.75</v>
          </cell>
        </row>
        <row r="143">
          <cell r="BL143">
            <v>21.5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23"/>
  <sheetViews>
    <sheetView tabSelected="1" workbookViewId="0">
      <pane xSplit="1" ySplit="1" topLeftCell="B95" activePane="bottomRight" state="frozenSplit"/>
      <selection pane="topRight" activeCell="C1" sqref="C1"/>
      <selection pane="bottomLeft"/>
      <selection pane="bottomRight" activeCell="Q114" sqref="Q114"/>
    </sheetView>
  </sheetViews>
  <sheetFormatPr baseColWidth="10" defaultColWidth="9.1640625" defaultRowHeight="15" x14ac:dyDescent="0"/>
  <cols>
    <col min="1" max="1" width="9.1640625" style="22"/>
    <col min="2" max="3" width="11.1640625" style="36" customWidth="1"/>
    <col min="4" max="4" width="35.5" style="45" bestFit="1" customWidth="1"/>
    <col min="5" max="5" width="11.6640625" style="22" customWidth="1"/>
    <col min="6" max="7" width="9.1640625" style="22"/>
    <col min="8" max="9" width="9.1640625" style="33"/>
    <col min="10" max="42" width="9.1640625" style="22"/>
    <col min="43" max="43" width="9.1640625" style="24"/>
    <col min="44" max="16384" width="9.1640625" style="22"/>
  </cols>
  <sheetData>
    <row r="1" spans="1:75" ht="70">
      <c r="A1" s="1" t="s">
        <v>0</v>
      </c>
      <c r="B1" s="34" t="s">
        <v>1</v>
      </c>
      <c r="C1" s="34" t="s">
        <v>58</v>
      </c>
      <c r="D1" s="40" t="s">
        <v>2</v>
      </c>
      <c r="E1" s="34" t="s">
        <v>55</v>
      </c>
      <c r="F1" s="46" t="s">
        <v>56</v>
      </c>
      <c r="G1" s="3" t="s">
        <v>3</v>
      </c>
      <c r="H1" s="34" t="s">
        <v>59</v>
      </c>
      <c r="I1" s="34" t="s">
        <v>60</v>
      </c>
      <c r="J1" s="4" t="s">
        <v>4</v>
      </c>
      <c r="K1" s="4" t="s">
        <v>5</v>
      </c>
      <c r="L1" s="5" t="s">
        <v>6</v>
      </c>
      <c r="M1" s="6" t="s">
        <v>7</v>
      </c>
      <c r="N1" s="6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6" t="s">
        <v>13</v>
      </c>
      <c r="T1" s="6" t="s">
        <v>14</v>
      </c>
      <c r="U1" s="5" t="s">
        <v>15</v>
      </c>
      <c r="V1" s="6" t="s">
        <v>16</v>
      </c>
      <c r="W1" s="6" t="s">
        <v>17</v>
      </c>
      <c r="X1" s="6" t="s">
        <v>18</v>
      </c>
      <c r="Y1" s="6" t="s">
        <v>19</v>
      </c>
      <c r="Z1" s="6" t="s">
        <v>20</v>
      </c>
      <c r="AA1" s="6" t="s">
        <v>21</v>
      </c>
      <c r="AB1" s="6" t="s">
        <v>22</v>
      </c>
      <c r="AC1" s="6" t="s">
        <v>23</v>
      </c>
      <c r="AD1" s="6" t="s">
        <v>24</v>
      </c>
      <c r="AE1" s="4" t="s">
        <v>25</v>
      </c>
      <c r="AF1" s="4" t="s">
        <v>26</v>
      </c>
      <c r="AG1" s="6" t="s">
        <v>27</v>
      </c>
      <c r="AH1" s="4" t="s">
        <v>28</v>
      </c>
      <c r="AI1" s="4" t="s">
        <v>29</v>
      </c>
      <c r="AJ1" s="4" t="s">
        <v>30</v>
      </c>
      <c r="AK1" s="4" t="s">
        <v>31</v>
      </c>
      <c r="AL1" s="4" t="s">
        <v>32</v>
      </c>
      <c r="AM1" s="4" t="s">
        <v>33</v>
      </c>
      <c r="AN1" s="4" t="s">
        <v>34</v>
      </c>
      <c r="AO1" s="4" t="s">
        <v>35</v>
      </c>
      <c r="AP1" s="6" t="s">
        <v>36</v>
      </c>
      <c r="AQ1" s="6" t="s">
        <v>37</v>
      </c>
      <c r="AR1" s="6" t="s">
        <v>38</v>
      </c>
      <c r="AS1" s="6" t="s">
        <v>39</v>
      </c>
      <c r="AT1" s="6" t="s">
        <v>40</v>
      </c>
      <c r="AU1" s="2" t="s">
        <v>41</v>
      </c>
      <c r="AV1" s="2" t="s">
        <v>42</v>
      </c>
      <c r="AW1" s="2"/>
      <c r="AX1" s="1" t="s">
        <v>43</v>
      </c>
      <c r="AY1" s="7" t="s">
        <v>57</v>
      </c>
      <c r="AZ1" s="32" t="s">
        <v>44</v>
      </c>
      <c r="BA1" s="37"/>
      <c r="BB1" s="37"/>
      <c r="BC1" s="37"/>
      <c r="BD1" s="37"/>
      <c r="BE1" s="37"/>
      <c r="BF1" s="37"/>
      <c r="BH1" s="37"/>
      <c r="BI1" s="37"/>
      <c r="BJ1" s="37"/>
      <c r="BK1" s="38"/>
      <c r="BN1" s="37"/>
      <c r="BO1" s="37"/>
      <c r="BP1" s="37"/>
      <c r="BQ1" s="37"/>
      <c r="BR1" s="37"/>
      <c r="BS1" s="37"/>
      <c r="BT1" s="37"/>
      <c r="BV1" s="37"/>
      <c r="BW1" s="37"/>
    </row>
    <row r="2" spans="1:75" s="39" customFormat="1">
      <c r="A2" s="8" t="s">
        <v>45</v>
      </c>
      <c r="B2" s="47">
        <v>3356.35</v>
      </c>
      <c r="C2" s="47">
        <f>B2/0.3048</f>
        <v>11011.646981627297</v>
      </c>
      <c r="D2" s="41" t="s">
        <v>53</v>
      </c>
      <c r="E2" s="11">
        <v>0.21</v>
      </c>
      <c r="F2" s="12">
        <v>11.5</v>
      </c>
      <c r="G2" s="11">
        <v>22.1</v>
      </c>
      <c r="H2" s="11">
        <v>18</v>
      </c>
      <c r="I2" s="11">
        <v>4.8</v>
      </c>
      <c r="J2" s="13">
        <v>4</v>
      </c>
      <c r="K2" s="13">
        <v>7.5</v>
      </c>
      <c r="L2" s="13">
        <v>11.5</v>
      </c>
      <c r="M2" s="13">
        <v>23.448486701314575</v>
      </c>
      <c r="N2" s="13">
        <v>5.8621216753286438</v>
      </c>
      <c r="O2" s="13">
        <v>3.1565270559461931</v>
      </c>
      <c r="P2" s="13">
        <v>15.331702843167223</v>
      </c>
      <c r="Q2" s="13">
        <v>1.3527973096912256</v>
      </c>
      <c r="R2" s="13">
        <v>4.9602568022011608</v>
      </c>
      <c r="S2" s="13">
        <v>9.0186487312748382E-3</v>
      </c>
      <c r="T2" s="13">
        <v>4.058391929073677</v>
      </c>
      <c r="U2" s="13">
        <v>0.90186487312748376</v>
      </c>
      <c r="V2" s="13">
        <v>9.0186487312748382E-3</v>
      </c>
      <c r="W2" s="13">
        <v>0</v>
      </c>
      <c r="X2" s="13">
        <v>0</v>
      </c>
      <c r="Y2" s="13">
        <v>0</v>
      </c>
      <c r="Z2" s="13">
        <v>0.91990217059003332</v>
      </c>
      <c r="AA2" s="13">
        <v>0.90186487312748376</v>
      </c>
      <c r="AB2" s="13">
        <v>2.2726994802812586</v>
      </c>
      <c r="AC2" s="13">
        <v>2.2546621828187092</v>
      </c>
      <c r="AD2" s="13">
        <v>0</v>
      </c>
      <c r="AE2" s="13">
        <v>1.3527973096912256</v>
      </c>
      <c r="AF2" s="13">
        <v>5.4111892387649023</v>
      </c>
      <c r="AG2" s="13">
        <v>0</v>
      </c>
      <c r="AH2" s="13">
        <v>9.0186487312748382E-3</v>
      </c>
      <c r="AI2" s="13">
        <v>9.0186487312748382E-3</v>
      </c>
      <c r="AJ2" s="13">
        <v>9.0186487312748382E-3</v>
      </c>
      <c r="AK2" s="13">
        <v>9.0186487312748382E-3</v>
      </c>
      <c r="AL2" s="13">
        <v>9.0186487312748382E-3</v>
      </c>
      <c r="AM2" s="13">
        <v>15.782635279730965</v>
      </c>
      <c r="AN2" s="13">
        <v>0</v>
      </c>
      <c r="AO2" s="13">
        <v>0</v>
      </c>
      <c r="AP2" s="13">
        <v>0.45093243656374188</v>
      </c>
      <c r="AQ2" s="13">
        <v>9.0186487312748382E-3</v>
      </c>
      <c r="AR2" s="13">
        <v>0</v>
      </c>
      <c r="AS2" s="13">
        <v>0</v>
      </c>
      <c r="AT2" s="13">
        <v>9.0186487312748382E-3</v>
      </c>
      <c r="AU2" s="13">
        <f t="shared" ref="AU2:AU33" si="0">SUM(M2:AT2)</f>
        <v>88.499999999999972</v>
      </c>
      <c r="AV2" s="13">
        <f t="shared" ref="AV2:AV47" si="1">AU2+F2</f>
        <v>99.999999999999972</v>
      </c>
      <c r="AW2" s="13">
        <f t="shared" ref="AW2:AW47" si="2">100-F2</f>
        <v>88.5</v>
      </c>
      <c r="AX2" s="14"/>
      <c r="AY2" s="17">
        <v>8.5999999999999993E-2</v>
      </c>
      <c r="AZ2" s="17">
        <v>0.51200000000000001</v>
      </c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2"/>
      <c r="BM2" s="22"/>
      <c r="BN2" s="22"/>
      <c r="BO2" s="24"/>
      <c r="BP2" s="22"/>
      <c r="BQ2" s="22"/>
      <c r="BR2" s="22"/>
      <c r="BS2" s="22"/>
      <c r="BT2" s="22"/>
      <c r="BU2" s="22"/>
      <c r="BV2" s="22"/>
      <c r="BW2" s="22"/>
    </row>
    <row r="3" spans="1:75">
      <c r="A3" s="8" t="s">
        <v>45</v>
      </c>
      <c r="B3" s="47">
        <v>3357.48</v>
      </c>
      <c r="C3" s="47">
        <f t="shared" ref="C3:C66" si="3">B3/0.3048</f>
        <v>11015.35433070866</v>
      </c>
      <c r="D3" s="41" t="s">
        <v>53</v>
      </c>
      <c r="E3" s="11">
        <v>0.18</v>
      </c>
      <c r="F3" s="15">
        <v>6</v>
      </c>
      <c r="G3" s="11">
        <v>20.399999999999999</v>
      </c>
      <c r="H3" s="11">
        <v>9.3000000000000007</v>
      </c>
      <c r="I3" s="11"/>
      <c r="J3" s="13">
        <v>6</v>
      </c>
      <c r="K3" s="16">
        <v>0</v>
      </c>
      <c r="L3" s="13">
        <v>6</v>
      </c>
      <c r="M3" s="13">
        <v>29.5</v>
      </c>
      <c r="N3" s="13">
        <v>1.5</v>
      </c>
      <c r="O3" s="13">
        <v>7.5</v>
      </c>
      <c r="P3" s="13">
        <v>9.75</v>
      </c>
      <c r="Q3" s="13">
        <v>0.5</v>
      </c>
      <c r="R3" s="13">
        <v>3.5</v>
      </c>
      <c r="S3" s="13">
        <v>0</v>
      </c>
      <c r="T3" s="13">
        <v>5.5</v>
      </c>
      <c r="U3" s="13">
        <v>0.75</v>
      </c>
      <c r="V3" s="13">
        <v>0</v>
      </c>
      <c r="W3" s="13">
        <v>0</v>
      </c>
      <c r="X3" s="13">
        <v>0</v>
      </c>
      <c r="Y3" s="13">
        <v>0</v>
      </c>
      <c r="Z3" s="13">
        <v>3.25</v>
      </c>
      <c r="AA3" s="13">
        <v>0</v>
      </c>
      <c r="AB3" s="13">
        <v>4</v>
      </c>
      <c r="AC3" s="13">
        <v>0</v>
      </c>
      <c r="AD3" s="13">
        <v>0.25</v>
      </c>
      <c r="AE3" s="13">
        <v>0</v>
      </c>
      <c r="AF3" s="13">
        <v>12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13.75</v>
      </c>
      <c r="AN3" s="13">
        <v>0</v>
      </c>
      <c r="AO3" s="13">
        <v>0</v>
      </c>
      <c r="AP3" s="13">
        <v>1</v>
      </c>
      <c r="AQ3" s="13">
        <v>0</v>
      </c>
      <c r="AR3" s="13">
        <v>0.75</v>
      </c>
      <c r="AS3" s="13">
        <v>0.5</v>
      </c>
      <c r="AT3" s="13">
        <v>0</v>
      </c>
      <c r="AU3" s="13">
        <f t="shared" si="0"/>
        <v>94</v>
      </c>
      <c r="AV3" s="13">
        <f t="shared" si="1"/>
        <v>100</v>
      </c>
      <c r="AW3" s="13">
        <f t="shared" si="2"/>
        <v>94</v>
      </c>
      <c r="AX3" s="10"/>
      <c r="AY3" s="28">
        <v>0.1</v>
      </c>
      <c r="AZ3" s="28">
        <v>0.38</v>
      </c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O3" s="24"/>
    </row>
    <row r="4" spans="1:75">
      <c r="A4" s="8" t="s">
        <v>45</v>
      </c>
      <c r="B4" s="47">
        <v>3361.7</v>
      </c>
      <c r="C4" s="47">
        <f t="shared" si="3"/>
        <v>11029.199475065616</v>
      </c>
      <c r="D4" s="41" t="s">
        <v>53</v>
      </c>
      <c r="E4" s="11">
        <v>0.2</v>
      </c>
      <c r="F4" s="15">
        <v>8</v>
      </c>
      <c r="G4" s="11">
        <v>14</v>
      </c>
      <c r="H4" s="11">
        <v>4.3</v>
      </c>
      <c r="I4" s="11">
        <v>1.2</v>
      </c>
      <c r="J4" s="13">
        <v>8</v>
      </c>
      <c r="K4" s="16">
        <v>0</v>
      </c>
      <c r="L4" s="13">
        <v>8</v>
      </c>
      <c r="M4" s="13">
        <v>27.75</v>
      </c>
      <c r="N4" s="13">
        <v>2</v>
      </c>
      <c r="O4" s="13">
        <v>6.5</v>
      </c>
      <c r="P4" s="13">
        <v>11</v>
      </c>
      <c r="Q4" s="13">
        <v>0.5</v>
      </c>
      <c r="R4" s="13">
        <v>3.5</v>
      </c>
      <c r="S4" s="13">
        <v>0</v>
      </c>
      <c r="T4" s="13">
        <v>6</v>
      </c>
      <c r="U4" s="13">
        <v>0.25</v>
      </c>
      <c r="V4" s="13">
        <v>0</v>
      </c>
      <c r="W4" s="13">
        <v>0</v>
      </c>
      <c r="X4" s="13">
        <v>0</v>
      </c>
      <c r="Y4" s="13">
        <v>0</v>
      </c>
      <c r="Z4" s="13">
        <v>0.25</v>
      </c>
      <c r="AA4" s="13">
        <v>0</v>
      </c>
      <c r="AB4" s="13">
        <v>8.25</v>
      </c>
      <c r="AC4" s="13">
        <v>0</v>
      </c>
      <c r="AD4" s="13">
        <v>0</v>
      </c>
      <c r="AE4" s="13">
        <v>0</v>
      </c>
      <c r="AF4" s="13">
        <v>9</v>
      </c>
      <c r="AG4" s="13">
        <v>0</v>
      </c>
      <c r="AH4" s="13">
        <v>0</v>
      </c>
      <c r="AI4" s="13">
        <v>0</v>
      </c>
      <c r="AJ4" s="13">
        <v>1.75</v>
      </c>
      <c r="AK4" s="13">
        <v>0</v>
      </c>
      <c r="AL4" s="13">
        <v>0</v>
      </c>
      <c r="AM4" s="13">
        <v>13</v>
      </c>
      <c r="AN4" s="13">
        <v>0.5</v>
      </c>
      <c r="AO4" s="13">
        <v>0</v>
      </c>
      <c r="AP4" s="13">
        <v>0</v>
      </c>
      <c r="AQ4" s="13">
        <v>0.5</v>
      </c>
      <c r="AR4" s="13">
        <v>0.25</v>
      </c>
      <c r="AS4" s="13">
        <v>1</v>
      </c>
      <c r="AT4" s="13">
        <v>0</v>
      </c>
      <c r="AU4" s="13">
        <f t="shared" si="0"/>
        <v>92</v>
      </c>
      <c r="AV4" s="13">
        <f t="shared" si="1"/>
        <v>100</v>
      </c>
      <c r="AW4" s="13">
        <f t="shared" si="2"/>
        <v>92</v>
      </c>
      <c r="AX4" s="14">
        <v>82</v>
      </c>
      <c r="AY4" s="17">
        <v>0.09</v>
      </c>
      <c r="AZ4" s="17">
        <v>0.26</v>
      </c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O4" s="24"/>
    </row>
    <row r="5" spans="1:75">
      <c r="A5" s="8" t="s">
        <v>45</v>
      </c>
      <c r="B5" s="47">
        <v>3365.4</v>
      </c>
      <c r="C5" s="47">
        <f t="shared" si="3"/>
        <v>11041.338582677165</v>
      </c>
      <c r="D5" s="41" t="s">
        <v>53</v>
      </c>
      <c r="E5" s="11">
        <v>0.189</v>
      </c>
      <c r="F5" s="15">
        <v>9.75</v>
      </c>
      <c r="G5" s="11">
        <v>19.600000000000001</v>
      </c>
      <c r="H5" s="11">
        <v>7.6</v>
      </c>
      <c r="I5" s="11">
        <v>4.9000000000000004</v>
      </c>
      <c r="J5" s="13">
        <v>9</v>
      </c>
      <c r="K5" s="16">
        <v>0.75</v>
      </c>
      <c r="L5" s="13">
        <v>9.75</v>
      </c>
      <c r="M5" s="13">
        <v>30.7</v>
      </c>
      <c r="N5" s="13">
        <v>3</v>
      </c>
      <c r="O5" s="13">
        <v>9.5</v>
      </c>
      <c r="P5" s="13">
        <v>11</v>
      </c>
      <c r="Q5" s="13">
        <v>0.5</v>
      </c>
      <c r="R5" s="13">
        <v>1.25</v>
      </c>
      <c r="S5" s="13">
        <v>0</v>
      </c>
      <c r="T5" s="13">
        <v>7</v>
      </c>
      <c r="U5" s="13">
        <v>0.5</v>
      </c>
      <c r="V5" s="13">
        <v>0</v>
      </c>
      <c r="W5" s="13">
        <v>0</v>
      </c>
      <c r="X5" s="13">
        <v>0</v>
      </c>
      <c r="Y5" s="13">
        <v>0</v>
      </c>
      <c r="Z5" s="13">
        <v>1.5</v>
      </c>
      <c r="AA5" s="13">
        <v>0</v>
      </c>
      <c r="AB5" s="13">
        <v>1</v>
      </c>
      <c r="AC5" s="13">
        <v>0</v>
      </c>
      <c r="AD5" s="13">
        <v>0</v>
      </c>
      <c r="AE5" s="13">
        <v>0</v>
      </c>
      <c r="AF5" s="13">
        <v>10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13.25</v>
      </c>
      <c r="AN5" s="13">
        <v>0</v>
      </c>
      <c r="AO5" s="13">
        <v>0</v>
      </c>
      <c r="AP5" s="13">
        <v>0.5</v>
      </c>
      <c r="AQ5" s="13">
        <v>0</v>
      </c>
      <c r="AR5" s="13">
        <v>0.25</v>
      </c>
      <c r="AS5" s="13">
        <v>0.25</v>
      </c>
      <c r="AT5" s="13">
        <v>0</v>
      </c>
      <c r="AU5" s="13">
        <f t="shared" si="0"/>
        <v>90.2</v>
      </c>
      <c r="AV5" s="13">
        <f t="shared" si="1"/>
        <v>99.95</v>
      </c>
      <c r="AW5" s="13">
        <f t="shared" si="2"/>
        <v>90.25</v>
      </c>
      <c r="AX5" s="14">
        <v>82</v>
      </c>
      <c r="AY5" s="17">
        <v>0.11</v>
      </c>
      <c r="AZ5" s="17">
        <v>0.49</v>
      </c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O5" s="24"/>
    </row>
    <row r="6" spans="1:75">
      <c r="A6" s="8" t="s">
        <v>45</v>
      </c>
      <c r="B6" s="47">
        <v>3367.38</v>
      </c>
      <c r="C6" s="47">
        <f t="shared" si="3"/>
        <v>11047.834645669291</v>
      </c>
      <c r="D6" s="41" t="s">
        <v>53</v>
      </c>
      <c r="E6" s="11">
        <v>0.17499999999999999</v>
      </c>
      <c r="F6" s="12">
        <v>16.3</v>
      </c>
      <c r="G6" s="11">
        <v>23.1</v>
      </c>
      <c r="H6" s="11">
        <v>37</v>
      </c>
      <c r="I6" s="11">
        <v>29</v>
      </c>
      <c r="J6" s="13">
        <v>5.4</v>
      </c>
      <c r="K6" s="13">
        <v>10.9</v>
      </c>
      <c r="L6" s="13">
        <v>16.3</v>
      </c>
      <c r="M6" s="13">
        <v>23.826941669352237</v>
      </c>
      <c r="N6" s="13">
        <v>4.0460844344183045</v>
      </c>
      <c r="O6" s="13">
        <v>7.6426039316790195</v>
      </c>
      <c r="P6" s="13">
        <v>9.8904286174669664</v>
      </c>
      <c r="Q6" s="13">
        <v>1.7982597486303575</v>
      </c>
      <c r="R6" s="13">
        <v>5.844344183048662</v>
      </c>
      <c r="S6" s="13">
        <v>8.9912987431517884E-3</v>
      </c>
      <c r="T6" s="13">
        <v>7.6426039316790195</v>
      </c>
      <c r="U6" s="13">
        <v>0.44956493715758938</v>
      </c>
      <c r="V6" s="13">
        <v>8.9912987431517884E-3</v>
      </c>
      <c r="W6" s="13">
        <v>0</v>
      </c>
      <c r="X6" s="13">
        <v>0</v>
      </c>
      <c r="Y6" s="13">
        <v>0</v>
      </c>
      <c r="Z6" s="13">
        <v>8.9912987431517884E-3</v>
      </c>
      <c r="AA6" s="13">
        <v>8.9912987431517884E-3</v>
      </c>
      <c r="AB6" s="13">
        <v>1.8162423461166608</v>
      </c>
      <c r="AC6" s="13">
        <v>1.7982597486303575</v>
      </c>
      <c r="AD6" s="13">
        <v>0</v>
      </c>
      <c r="AE6" s="13">
        <v>0.44956493715758938</v>
      </c>
      <c r="AF6" s="13">
        <v>8.0921688688366089</v>
      </c>
      <c r="AG6" s="13">
        <v>0</v>
      </c>
      <c r="AH6" s="13">
        <v>0</v>
      </c>
      <c r="AI6" s="13">
        <v>0</v>
      </c>
      <c r="AJ6" s="13">
        <v>0</v>
      </c>
      <c r="AK6" s="13">
        <v>8.9912987431517884E-3</v>
      </c>
      <c r="AL6" s="13">
        <v>0</v>
      </c>
      <c r="AM6" s="13">
        <v>9.4408636803093771</v>
      </c>
      <c r="AN6" s="13">
        <v>0</v>
      </c>
      <c r="AO6" s="13">
        <v>0</v>
      </c>
      <c r="AP6" s="13">
        <v>0.89912987431517877</v>
      </c>
      <c r="AQ6" s="13">
        <v>8.9912987431517884E-3</v>
      </c>
      <c r="AR6" s="13">
        <v>0</v>
      </c>
      <c r="AS6" s="13">
        <v>0</v>
      </c>
      <c r="AT6" s="13">
        <v>8.9912987431517884E-3</v>
      </c>
      <c r="AU6" s="13">
        <f t="shared" si="0"/>
        <v>83.700000000000017</v>
      </c>
      <c r="AV6" s="13">
        <f t="shared" si="1"/>
        <v>100.00000000000001</v>
      </c>
      <c r="AW6" s="13">
        <f t="shared" si="2"/>
        <v>83.7</v>
      </c>
      <c r="AX6" s="14"/>
      <c r="AY6" s="17">
        <v>8.8999999999999996E-2</v>
      </c>
      <c r="AZ6" s="17">
        <v>0.48099999999999998</v>
      </c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O6" s="24"/>
    </row>
    <row r="7" spans="1:75">
      <c r="A7" s="8" t="s">
        <v>45</v>
      </c>
      <c r="B7" s="47">
        <v>3379</v>
      </c>
      <c r="C7" s="47">
        <f t="shared" si="3"/>
        <v>11085.958005249344</v>
      </c>
      <c r="D7" s="41" t="s">
        <v>53</v>
      </c>
      <c r="E7" s="11">
        <v>0.15</v>
      </c>
      <c r="F7" s="15">
        <v>13</v>
      </c>
      <c r="G7" s="11">
        <v>19.899999999999999</v>
      </c>
      <c r="H7" s="11">
        <v>71</v>
      </c>
      <c r="I7" s="11">
        <v>53</v>
      </c>
      <c r="J7" s="13">
        <v>12</v>
      </c>
      <c r="K7" s="16">
        <v>1</v>
      </c>
      <c r="L7" s="13">
        <v>13</v>
      </c>
      <c r="M7" s="13">
        <v>30</v>
      </c>
      <c r="N7" s="13">
        <v>3.5</v>
      </c>
      <c r="O7" s="13">
        <v>12</v>
      </c>
      <c r="P7" s="13">
        <v>13</v>
      </c>
      <c r="Q7" s="13">
        <v>0</v>
      </c>
      <c r="R7" s="13">
        <v>3</v>
      </c>
      <c r="S7" s="13">
        <v>0</v>
      </c>
      <c r="T7" s="13">
        <v>1.25</v>
      </c>
      <c r="U7" s="13">
        <v>0.75</v>
      </c>
      <c r="V7" s="13">
        <v>0</v>
      </c>
      <c r="W7" s="13">
        <v>0</v>
      </c>
      <c r="X7" s="13">
        <v>0</v>
      </c>
      <c r="Y7" s="13">
        <v>0.25</v>
      </c>
      <c r="Z7" s="13">
        <v>1</v>
      </c>
      <c r="AA7" s="13">
        <v>0</v>
      </c>
      <c r="AB7" s="13">
        <v>3.5</v>
      </c>
      <c r="AC7" s="13">
        <v>0</v>
      </c>
      <c r="AD7" s="13">
        <v>0</v>
      </c>
      <c r="AE7" s="13">
        <v>1</v>
      </c>
      <c r="AF7" s="13">
        <v>2.5</v>
      </c>
      <c r="AG7" s="13">
        <v>0</v>
      </c>
      <c r="AH7" s="13">
        <v>0</v>
      </c>
      <c r="AI7" s="13">
        <v>0</v>
      </c>
      <c r="AJ7" s="13">
        <v>0.5</v>
      </c>
      <c r="AK7" s="13">
        <v>0</v>
      </c>
      <c r="AL7" s="13">
        <v>0</v>
      </c>
      <c r="AM7" s="13">
        <v>14.25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0.5</v>
      </c>
      <c r="AT7" s="13">
        <v>0</v>
      </c>
      <c r="AU7" s="13">
        <f t="shared" si="0"/>
        <v>87</v>
      </c>
      <c r="AV7" s="13">
        <f t="shared" si="1"/>
        <v>100</v>
      </c>
      <c r="AW7" s="13">
        <f t="shared" si="2"/>
        <v>87</v>
      </c>
      <c r="AX7" s="14">
        <v>55</v>
      </c>
      <c r="AY7" s="17">
        <v>0.15</v>
      </c>
      <c r="AZ7" s="17">
        <v>0.28999999999999998</v>
      </c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O7" s="24"/>
    </row>
    <row r="8" spans="1:75">
      <c r="A8" s="8" t="s">
        <v>45</v>
      </c>
      <c r="B8" s="47">
        <v>3382.6</v>
      </c>
      <c r="C8" s="47">
        <f t="shared" si="3"/>
        <v>11097.769028871389</v>
      </c>
      <c r="D8" s="41" t="s">
        <v>53</v>
      </c>
      <c r="E8" s="11">
        <v>0.13</v>
      </c>
      <c r="F8" s="12">
        <v>12.7</v>
      </c>
      <c r="G8" s="11">
        <v>18.8</v>
      </c>
      <c r="H8" s="11">
        <v>152</v>
      </c>
      <c r="I8" s="11">
        <v>26</v>
      </c>
      <c r="J8" s="13">
        <v>11.8</v>
      </c>
      <c r="K8" s="13">
        <v>0.89999999999999858</v>
      </c>
      <c r="L8" s="13">
        <v>12.7</v>
      </c>
      <c r="M8" s="13">
        <v>29.375955949831742</v>
      </c>
      <c r="N8" s="13">
        <v>10.682165799938815</v>
      </c>
      <c r="O8" s="13">
        <v>13.797797491587636</v>
      </c>
      <c r="P8" s="13">
        <v>6.6763536249617594</v>
      </c>
      <c r="Q8" s="13">
        <v>0.89018048332823463</v>
      </c>
      <c r="R8" s="13">
        <v>3.1156316916488214</v>
      </c>
      <c r="S8" s="13">
        <v>0</v>
      </c>
      <c r="T8" s="13">
        <v>0.89018048332823463</v>
      </c>
      <c r="U8" s="13">
        <v>8.9018048332823469E-3</v>
      </c>
      <c r="V8" s="13">
        <v>0</v>
      </c>
      <c r="W8" s="13">
        <v>0</v>
      </c>
      <c r="X8" s="13">
        <v>0</v>
      </c>
      <c r="Y8" s="13">
        <v>0</v>
      </c>
      <c r="Z8" s="13">
        <v>8.9018048332823469E-3</v>
      </c>
      <c r="AA8" s="13">
        <v>8.9018048332823469E-3</v>
      </c>
      <c r="AB8" s="13">
        <v>0.44509024166411731</v>
      </c>
      <c r="AC8" s="13">
        <v>0.44509024166411731</v>
      </c>
      <c r="AD8" s="13">
        <v>0</v>
      </c>
      <c r="AE8" s="13">
        <v>12.017436524931167</v>
      </c>
      <c r="AF8" s="13">
        <v>0</v>
      </c>
      <c r="AG8" s="13">
        <v>0</v>
      </c>
      <c r="AH8" s="13">
        <v>0</v>
      </c>
      <c r="AI8" s="13">
        <v>8.9018048332823469E-3</v>
      </c>
      <c r="AJ8" s="13">
        <v>0</v>
      </c>
      <c r="AK8" s="13">
        <v>0.44509024166411731</v>
      </c>
      <c r="AL8" s="13">
        <v>0</v>
      </c>
      <c r="AM8" s="13">
        <v>6.6763536249617594</v>
      </c>
      <c r="AN8" s="13">
        <v>0</v>
      </c>
      <c r="AO8" s="13">
        <v>0</v>
      </c>
      <c r="AP8" s="13">
        <v>8.9018048332823469E-3</v>
      </c>
      <c r="AQ8" s="13">
        <v>1.7803609666564693</v>
      </c>
      <c r="AR8" s="13">
        <v>8.9018048332823469E-3</v>
      </c>
      <c r="AS8" s="13">
        <v>0</v>
      </c>
      <c r="AT8" s="13">
        <v>8.9018048332823469E-3</v>
      </c>
      <c r="AU8" s="13">
        <f t="shared" si="0"/>
        <v>87.300000000000011</v>
      </c>
      <c r="AV8" s="13">
        <f t="shared" si="1"/>
        <v>100.00000000000001</v>
      </c>
      <c r="AW8" s="13">
        <f t="shared" si="2"/>
        <v>87.3</v>
      </c>
      <c r="AX8" s="14"/>
      <c r="AY8" s="17">
        <v>0.18099999999999999</v>
      </c>
      <c r="AZ8" s="17">
        <v>0.59299999999999997</v>
      </c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O8" s="24"/>
    </row>
    <row r="9" spans="1:75">
      <c r="A9" s="8" t="s">
        <v>45</v>
      </c>
      <c r="B9" s="47">
        <v>3384.98</v>
      </c>
      <c r="C9" s="47">
        <f t="shared" si="3"/>
        <v>11105.577427821521</v>
      </c>
      <c r="D9" s="42" t="s">
        <v>50</v>
      </c>
      <c r="E9" s="11">
        <v>5.1999999999999998E-2</v>
      </c>
      <c r="F9" s="12">
        <v>16.3</v>
      </c>
      <c r="G9" s="11">
        <v>17</v>
      </c>
      <c r="H9" s="11">
        <v>1960</v>
      </c>
      <c r="I9" s="11">
        <v>237</v>
      </c>
      <c r="J9" s="13">
        <v>15.5</v>
      </c>
      <c r="K9" s="13">
        <v>0.80000000000000071</v>
      </c>
      <c r="L9" s="13">
        <v>16.3</v>
      </c>
      <c r="M9" s="13">
        <v>46</v>
      </c>
      <c r="N9" s="13">
        <v>13.6</v>
      </c>
      <c r="O9" s="13">
        <v>8.2822085889570527</v>
      </c>
      <c r="P9" s="13">
        <v>4.969325153374232</v>
      </c>
      <c r="Q9" s="13">
        <v>0</v>
      </c>
      <c r="R9" s="13">
        <v>4.5552147239263796</v>
      </c>
      <c r="S9" s="13">
        <v>0</v>
      </c>
      <c r="T9" s="13">
        <v>0</v>
      </c>
      <c r="U9" s="13">
        <v>8.2822085889570542E-3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8.2822085889570542E-3</v>
      </c>
      <c r="AC9" s="13">
        <v>8.2822085889570542E-3</v>
      </c>
      <c r="AD9" s="13">
        <v>0</v>
      </c>
      <c r="AE9" s="13">
        <v>5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8.2822085889570542E-3</v>
      </c>
      <c r="AL9" s="13">
        <v>0</v>
      </c>
      <c r="AM9" s="13">
        <v>0.41411042944785265</v>
      </c>
      <c r="AN9" s="13">
        <v>0</v>
      </c>
      <c r="AO9" s="13">
        <v>0</v>
      </c>
      <c r="AP9" s="13">
        <v>8.2822085889570542E-3</v>
      </c>
      <c r="AQ9" s="13">
        <v>0.82822085889570529</v>
      </c>
      <c r="AR9" s="13">
        <v>8.2822085889570542E-3</v>
      </c>
      <c r="AS9" s="13">
        <v>0</v>
      </c>
      <c r="AT9" s="13">
        <v>0</v>
      </c>
      <c r="AU9" s="13">
        <f t="shared" si="0"/>
        <v>83.698773006134942</v>
      </c>
      <c r="AV9" s="13">
        <f t="shared" si="1"/>
        <v>99.99877300613494</v>
      </c>
      <c r="AW9" s="13">
        <f t="shared" si="2"/>
        <v>83.7</v>
      </c>
      <c r="AX9" s="14"/>
      <c r="AY9" s="17">
        <v>0.32100000000000001</v>
      </c>
      <c r="AZ9" s="17">
        <v>0.63200000000000001</v>
      </c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S9" s="24"/>
      <c r="BV9" s="24"/>
    </row>
    <row r="10" spans="1:75">
      <c r="A10" s="8" t="s">
        <v>45</v>
      </c>
      <c r="B10" s="47">
        <v>3384.98</v>
      </c>
      <c r="C10" s="47">
        <f t="shared" si="3"/>
        <v>11105.577427821521</v>
      </c>
      <c r="D10" s="42" t="s">
        <v>50</v>
      </c>
      <c r="E10" s="11">
        <v>5.1999999999999998E-2</v>
      </c>
      <c r="F10" s="15">
        <v>13.25</v>
      </c>
      <c r="G10" s="11">
        <v>17</v>
      </c>
      <c r="H10" s="11">
        <v>1960</v>
      </c>
      <c r="I10" s="11">
        <v>237</v>
      </c>
      <c r="J10" s="13">
        <v>11</v>
      </c>
      <c r="K10" s="16">
        <v>2.25</v>
      </c>
      <c r="L10" s="13">
        <v>13.25</v>
      </c>
      <c r="M10" s="13">
        <v>44</v>
      </c>
      <c r="N10" s="13">
        <v>5</v>
      </c>
      <c r="O10" s="13">
        <v>12</v>
      </c>
      <c r="P10" s="13">
        <v>11</v>
      </c>
      <c r="Q10" s="13">
        <v>0.5</v>
      </c>
      <c r="R10" s="13">
        <v>1.5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4</v>
      </c>
      <c r="AF10" s="13">
        <v>1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4</v>
      </c>
      <c r="AN10" s="13">
        <v>0</v>
      </c>
      <c r="AO10" s="13">
        <v>0</v>
      </c>
      <c r="AP10" s="13">
        <v>0</v>
      </c>
      <c r="AQ10" s="13">
        <v>1.5</v>
      </c>
      <c r="AR10" s="13">
        <v>2</v>
      </c>
      <c r="AS10" s="13">
        <v>0.25</v>
      </c>
      <c r="AT10" s="13">
        <v>0</v>
      </c>
      <c r="AU10" s="13">
        <f t="shared" si="0"/>
        <v>86.75</v>
      </c>
      <c r="AV10" s="13">
        <f t="shared" si="1"/>
        <v>100</v>
      </c>
      <c r="AW10" s="13">
        <f t="shared" si="2"/>
        <v>86.75</v>
      </c>
      <c r="AX10" s="10"/>
      <c r="AY10" s="17">
        <v>0.33400000000000002</v>
      </c>
      <c r="AZ10" s="17">
        <v>0.38</v>
      </c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S10" s="24"/>
      <c r="BV10" s="24"/>
    </row>
    <row r="11" spans="1:75">
      <c r="A11" s="8" t="s">
        <v>45</v>
      </c>
      <c r="B11" s="47">
        <v>3389.92</v>
      </c>
      <c r="C11" s="47">
        <f t="shared" si="3"/>
        <v>11121.784776902887</v>
      </c>
      <c r="D11" s="42" t="s">
        <v>50</v>
      </c>
      <c r="E11" s="11">
        <v>5.2999999999999999E-2</v>
      </c>
      <c r="F11" s="12">
        <v>15.6</v>
      </c>
      <c r="G11" s="11">
        <v>22.6</v>
      </c>
      <c r="H11" s="11">
        <v>2896</v>
      </c>
      <c r="I11" s="11">
        <v>2769</v>
      </c>
      <c r="J11" s="13">
        <v>13.5</v>
      </c>
      <c r="K11" s="13">
        <v>2.0999999999999996</v>
      </c>
      <c r="L11" s="13">
        <v>15.6</v>
      </c>
      <c r="M11" s="13">
        <v>38.38664534186325</v>
      </c>
      <c r="N11" s="13">
        <v>14.764094362255095</v>
      </c>
      <c r="O11" s="13">
        <v>13.076769292283085</v>
      </c>
      <c r="P11" s="13">
        <v>8.8584566173530579</v>
      </c>
      <c r="Q11" s="13">
        <v>0</v>
      </c>
      <c r="R11" s="13">
        <v>4.6401439424230304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8.4366253498600555E-3</v>
      </c>
      <c r="AC11" s="13">
        <v>8.4366253498600555E-3</v>
      </c>
      <c r="AD11" s="13">
        <v>0</v>
      </c>
      <c r="AE11" s="13">
        <v>2.5309876049580167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0.84366253498600552</v>
      </c>
      <c r="AN11" s="13">
        <v>0</v>
      </c>
      <c r="AO11" s="13">
        <v>0</v>
      </c>
      <c r="AP11" s="13">
        <v>8.4366253498600555E-3</v>
      </c>
      <c r="AQ11" s="13">
        <v>1.2654938024790083</v>
      </c>
      <c r="AR11" s="13">
        <v>8.4366253498600555E-3</v>
      </c>
      <c r="AS11" s="13">
        <v>0</v>
      </c>
      <c r="AT11" s="13">
        <v>0</v>
      </c>
      <c r="AU11" s="13">
        <f t="shared" si="0"/>
        <v>84.399999999999977</v>
      </c>
      <c r="AV11" s="13">
        <f t="shared" si="1"/>
        <v>99.999999999999972</v>
      </c>
      <c r="AW11" s="13">
        <f t="shared" si="2"/>
        <v>84.4</v>
      </c>
      <c r="AX11" s="10"/>
      <c r="AY11" s="17">
        <v>0.316</v>
      </c>
      <c r="AZ11" s="17">
        <v>0.58599999999999997</v>
      </c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S11" s="24"/>
      <c r="BV11" s="24"/>
    </row>
    <row r="12" spans="1:75">
      <c r="A12" s="8" t="s">
        <v>45</v>
      </c>
      <c r="B12" s="47">
        <v>3389.92</v>
      </c>
      <c r="C12" s="47">
        <f t="shared" si="3"/>
        <v>11121.784776902887</v>
      </c>
      <c r="D12" s="42" t="s">
        <v>50</v>
      </c>
      <c r="E12" s="11">
        <v>5.2999999999999999E-2</v>
      </c>
      <c r="F12" s="15">
        <v>18.25</v>
      </c>
      <c r="G12" s="11">
        <v>22.6</v>
      </c>
      <c r="H12" s="11">
        <v>2898</v>
      </c>
      <c r="I12" s="11">
        <v>2769</v>
      </c>
      <c r="J12" s="13">
        <v>14</v>
      </c>
      <c r="K12" s="16">
        <v>4.25</v>
      </c>
      <c r="L12" s="13">
        <v>18.25</v>
      </c>
      <c r="M12" s="13">
        <v>41</v>
      </c>
      <c r="N12" s="13">
        <v>4.25</v>
      </c>
      <c r="O12" s="13">
        <v>12</v>
      </c>
      <c r="P12" s="13">
        <v>11</v>
      </c>
      <c r="Q12" s="13">
        <v>0.75</v>
      </c>
      <c r="R12" s="13">
        <v>1.5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2</v>
      </c>
      <c r="AF12" s="13">
        <v>2.5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4.25</v>
      </c>
      <c r="AN12" s="13">
        <v>0</v>
      </c>
      <c r="AO12" s="13">
        <v>0</v>
      </c>
      <c r="AP12" s="13">
        <v>0</v>
      </c>
      <c r="AQ12" s="13">
        <v>0</v>
      </c>
      <c r="AR12" s="13">
        <v>2.5</v>
      </c>
      <c r="AS12" s="13">
        <v>0</v>
      </c>
      <c r="AT12" s="13">
        <v>0</v>
      </c>
      <c r="AU12" s="13">
        <f t="shared" si="0"/>
        <v>81.75</v>
      </c>
      <c r="AV12" s="13">
        <f t="shared" si="1"/>
        <v>100</v>
      </c>
      <c r="AW12" s="13">
        <f t="shared" si="2"/>
        <v>81.75</v>
      </c>
      <c r="AX12" s="14">
        <v>47</v>
      </c>
      <c r="AY12" s="17">
        <v>0.34</v>
      </c>
      <c r="AZ12" s="17">
        <v>0.39</v>
      </c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S12" s="24"/>
      <c r="BV12" s="24"/>
    </row>
    <row r="13" spans="1:75">
      <c r="A13" s="8" t="s">
        <v>45</v>
      </c>
      <c r="B13" s="47">
        <v>3392.64</v>
      </c>
      <c r="C13" s="47">
        <f t="shared" si="3"/>
        <v>11130.708661417322</v>
      </c>
      <c r="D13" s="42" t="s">
        <v>51</v>
      </c>
      <c r="E13" s="11">
        <v>6.9000000000000006E-2</v>
      </c>
      <c r="F13" s="15">
        <v>15.75</v>
      </c>
      <c r="G13" s="11">
        <v>20.399999999999999</v>
      </c>
      <c r="H13" s="11">
        <v>1134</v>
      </c>
      <c r="I13" s="11">
        <v>1309</v>
      </c>
      <c r="J13" s="13">
        <v>12</v>
      </c>
      <c r="K13" s="16">
        <v>3.75</v>
      </c>
      <c r="L13" s="13">
        <v>15.75</v>
      </c>
      <c r="M13" s="13">
        <v>40</v>
      </c>
      <c r="N13" s="13">
        <v>3</v>
      </c>
      <c r="O13" s="13">
        <v>12</v>
      </c>
      <c r="P13" s="13">
        <v>13.5</v>
      </c>
      <c r="Q13" s="13">
        <v>0</v>
      </c>
      <c r="R13" s="13">
        <v>3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2.5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6</v>
      </c>
      <c r="AN13" s="13">
        <v>0</v>
      </c>
      <c r="AO13" s="13">
        <v>0</v>
      </c>
      <c r="AP13" s="13">
        <v>0.5</v>
      </c>
      <c r="AQ13" s="13">
        <v>1</v>
      </c>
      <c r="AR13" s="13">
        <v>2.5</v>
      </c>
      <c r="AS13" s="13">
        <v>0.25</v>
      </c>
      <c r="AT13" s="13">
        <v>0</v>
      </c>
      <c r="AU13" s="13">
        <f t="shared" si="0"/>
        <v>84.25</v>
      </c>
      <c r="AV13" s="13">
        <f t="shared" si="1"/>
        <v>100</v>
      </c>
      <c r="AW13" s="13">
        <f t="shared" si="2"/>
        <v>84.25</v>
      </c>
      <c r="AX13" s="14">
        <v>52</v>
      </c>
      <c r="AY13" s="17">
        <v>0.27300000000000002</v>
      </c>
      <c r="AZ13" s="17">
        <v>0.56999999999999995</v>
      </c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Q13" s="24"/>
      <c r="BV13" s="24"/>
    </row>
    <row r="14" spans="1:75">
      <c r="A14" s="8" t="s">
        <v>45</v>
      </c>
      <c r="B14" s="47">
        <v>3396.44</v>
      </c>
      <c r="C14" s="47">
        <f t="shared" si="3"/>
        <v>11143.175853018372</v>
      </c>
      <c r="D14" s="42" t="s">
        <v>51</v>
      </c>
      <c r="E14" s="11">
        <v>0.104</v>
      </c>
      <c r="F14" s="12">
        <v>16</v>
      </c>
      <c r="G14" s="11">
        <v>19.7</v>
      </c>
      <c r="H14" s="11">
        <v>585</v>
      </c>
      <c r="I14" s="11">
        <v>98</v>
      </c>
      <c r="J14" s="13">
        <v>13</v>
      </c>
      <c r="K14" s="13">
        <v>3</v>
      </c>
      <c r="L14" s="13">
        <v>16</v>
      </c>
      <c r="M14" s="13">
        <v>29.960815834421776</v>
      </c>
      <c r="N14" s="13">
        <v>9.2836330754546346</v>
      </c>
      <c r="O14" s="13">
        <v>14.347432934793527</v>
      </c>
      <c r="P14" s="13">
        <v>8.8616497538430608</v>
      </c>
      <c r="Q14" s="13">
        <v>0</v>
      </c>
      <c r="R14" s="13">
        <v>5.4857831809504667</v>
      </c>
      <c r="S14" s="13">
        <v>0</v>
      </c>
      <c r="T14" s="13">
        <v>0.42198332161157431</v>
      </c>
      <c r="U14" s="13">
        <v>0.42198332161157431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0.42198332161157431</v>
      </c>
      <c r="AC14" s="13">
        <v>0.42198332161157431</v>
      </c>
      <c r="AD14" s="13">
        <v>0</v>
      </c>
      <c r="AE14" s="13">
        <v>8.0176831106199131</v>
      </c>
      <c r="AF14" s="13">
        <v>0</v>
      </c>
      <c r="AG14" s="13">
        <v>0</v>
      </c>
      <c r="AH14" s="13">
        <v>8.4396664322314869E-3</v>
      </c>
      <c r="AI14" s="13">
        <v>8.4396664322314869E-3</v>
      </c>
      <c r="AJ14" s="13">
        <v>0</v>
      </c>
      <c r="AK14" s="13">
        <v>8.4396664322314869E-3</v>
      </c>
      <c r="AL14" s="13">
        <v>0</v>
      </c>
      <c r="AM14" s="13">
        <v>3.3758665728925945</v>
      </c>
      <c r="AN14" s="13">
        <v>0</v>
      </c>
      <c r="AO14" s="13">
        <v>0</v>
      </c>
      <c r="AP14" s="13">
        <v>0.84396664322314863</v>
      </c>
      <c r="AQ14" s="13">
        <v>1.265949964834723</v>
      </c>
      <c r="AR14" s="13">
        <v>0.42198332161157431</v>
      </c>
      <c r="AS14" s="13">
        <v>0</v>
      </c>
      <c r="AT14" s="13">
        <v>0.42198332161157431</v>
      </c>
      <c r="AU14" s="13">
        <f t="shared" si="0"/>
        <v>84.000000000000028</v>
      </c>
      <c r="AV14" s="13">
        <f t="shared" si="1"/>
        <v>100.00000000000003</v>
      </c>
      <c r="AW14" s="13">
        <f t="shared" si="2"/>
        <v>84</v>
      </c>
      <c r="AX14" s="14"/>
      <c r="AY14" s="17">
        <v>0.20300000000000001</v>
      </c>
      <c r="AZ14" s="17">
        <v>0.499</v>
      </c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Q14" s="24"/>
      <c r="BV14" s="24"/>
    </row>
    <row r="15" spans="1:75">
      <c r="A15" s="8" t="s">
        <v>45</v>
      </c>
      <c r="B15" s="47">
        <v>3397.38</v>
      </c>
      <c r="C15" s="47">
        <f t="shared" si="3"/>
        <v>11146.259842519685</v>
      </c>
      <c r="D15" s="42" t="s">
        <v>51</v>
      </c>
      <c r="E15" s="11">
        <v>0.13200000000000001</v>
      </c>
      <c r="F15" s="15">
        <v>9.75</v>
      </c>
      <c r="G15" s="11">
        <v>12.8</v>
      </c>
      <c r="H15" s="11">
        <v>139</v>
      </c>
      <c r="I15" s="11">
        <v>138</v>
      </c>
      <c r="J15" s="13">
        <v>7</v>
      </c>
      <c r="K15" s="16">
        <v>2.75</v>
      </c>
      <c r="L15" s="13">
        <v>9.75</v>
      </c>
      <c r="M15" s="13">
        <v>45</v>
      </c>
      <c r="N15" s="13">
        <v>5.5</v>
      </c>
      <c r="O15" s="13">
        <v>10</v>
      </c>
      <c r="P15" s="13">
        <v>11</v>
      </c>
      <c r="Q15" s="13">
        <v>0.5</v>
      </c>
      <c r="R15" s="13">
        <v>1.5</v>
      </c>
      <c r="S15" s="13">
        <v>0</v>
      </c>
      <c r="T15" s="13">
        <v>0.25</v>
      </c>
      <c r="U15" s="13">
        <v>0</v>
      </c>
      <c r="V15" s="13">
        <v>0.25</v>
      </c>
      <c r="W15" s="13">
        <v>0</v>
      </c>
      <c r="X15" s="13">
        <v>0</v>
      </c>
      <c r="Y15" s="13">
        <v>0</v>
      </c>
      <c r="Z15" s="13">
        <v>0.5</v>
      </c>
      <c r="AA15" s="13">
        <v>0</v>
      </c>
      <c r="AB15" s="13">
        <v>0</v>
      </c>
      <c r="AC15" s="13">
        <v>0</v>
      </c>
      <c r="AD15" s="13">
        <v>0</v>
      </c>
      <c r="AE15" s="13">
        <v>5.25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9.5</v>
      </c>
      <c r="AN15" s="13">
        <v>0</v>
      </c>
      <c r="AO15" s="13">
        <v>0</v>
      </c>
      <c r="AP15" s="13">
        <v>0.25</v>
      </c>
      <c r="AQ15" s="13">
        <v>0.75</v>
      </c>
      <c r="AR15" s="13">
        <v>0</v>
      </c>
      <c r="AS15" s="13">
        <v>0</v>
      </c>
      <c r="AT15" s="13">
        <v>0</v>
      </c>
      <c r="AU15" s="13">
        <f t="shared" si="0"/>
        <v>90.25</v>
      </c>
      <c r="AV15" s="13">
        <f t="shared" si="1"/>
        <v>100</v>
      </c>
      <c r="AW15" s="13">
        <f t="shared" si="2"/>
        <v>90.25</v>
      </c>
      <c r="AX15" s="14">
        <v>12</v>
      </c>
      <c r="AY15" s="17">
        <v>0.23300000000000001</v>
      </c>
      <c r="AZ15" s="17">
        <v>0.74</v>
      </c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Q15" s="24"/>
      <c r="BV15" s="24"/>
    </row>
    <row r="16" spans="1:75">
      <c r="A16" s="8" t="s">
        <v>45</v>
      </c>
      <c r="B16" s="47">
        <v>3403.07</v>
      </c>
      <c r="C16" s="47">
        <f t="shared" si="3"/>
        <v>11164.927821522309</v>
      </c>
      <c r="D16" s="42" t="s">
        <v>50</v>
      </c>
      <c r="E16" s="11">
        <v>1.4999999999999999E-2</v>
      </c>
      <c r="F16" s="12">
        <v>20</v>
      </c>
      <c r="G16" s="11">
        <v>22.8</v>
      </c>
      <c r="H16" s="11">
        <v>1914</v>
      </c>
      <c r="I16" s="11">
        <v>1719</v>
      </c>
      <c r="J16" s="13">
        <v>17.2</v>
      </c>
      <c r="K16" s="13">
        <v>2.8000000000000007</v>
      </c>
      <c r="L16" s="13">
        <v>20</v>
      </c>
      <c r="M16" s="13">
        <v>28.645315297394067</v>
      </c>
      <c r="N16" s="13">
        <v>13.526954445991642</v>
      </c>
      <c r="O16" s="13">
        <v>16.709767256813205</v>
      </c>
      <c r="P16" s="13">
        <v>7.1613288243485167</v>
      </c>
      <c r="Q16" s="13">
        <v>0</v>
      </c>
      <c r="R16" s="13">
        <v>4.3763676148796486</v>
      </c>
      <c r="S16" s="13">
        <v>7.957032027053907E-3</v>
      </c>
      <c r="T16" s="13">
        <v>7.957032027053907E-3</v>
      </c>
      <c r="U16" s="13">
        <v>7.957032027053907E-3</v>
      </c>
      <c r="V16" s="13">
        <v>7.957032027053907E-3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4.7742192162323445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2.7849612094688676</v>
      </c>
      <c r="AN16" s="13">
        <v>0</v>
      </c>
      <c r="AO16" s="13">
        <v>0</v>
      </c>
      <c r="AP16" s="13">
        <v>0</v>
      </c>
      <c r="AQ16" s="13">
        <v>1.5914064054107815</v>
      </c>
      <c r="AR16" s="13">
        <v>0.39785160135269537</v>
      </c>
      <c r="AS16" s="13">
        <v>0</v>
      </c>
      <c r="AT16" s="13">
        <v>0</v>
      </c>
      <c r="AU16" s="13">
        <f t="shared" si="0"/>
        <v>79.999999999999972</v>
      </c>
      <c r="AV16" s="13">
        <f t="shared" si="1"/>
        <v>99.999999999999972</v>
      </c>
      <c r="AW16" s="13">
        <f t="shared" si="2"/>
        <v>80</v>
      </c>
      <c r="AX16" s="14"/>
      <c r="AY16" s="17">
        <v>0.26400000000000001</v>
      </c>
      <c r="AZ16" s="17">
        <v>0.51700000000000002</v>
      </c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S16" s="24"/>
      <c r="BV16" s="24"/>
    </row>
    <row r="17" spans="1:74">
      <c r="A17" s="8" t="s">
        <v>45</v>
      </c>
      <c r="B17" s="47">
        <v>3407.93</v>
      </c>
      <c r="C17" s="47">
        <f t="shared" si="3"/>
        <v>11180.872703412073</v>
      </c>
      <c r="D17" s="42" t="s">
        <v>51</v>
      </c>
      <c r="E17" s="11">
        <v>6.3E-2</v>
      </c>
      <c r="F17" s="15">
        <v>17.75</v>
      </c>
      <c r="G17" s="11">
        <v>21.8</v>
      </c>
      <c r="H17" s="11">
        <v>1731</v>
      </c>
      <c r="I17" s="11">
        <v>1726</v>
      </c>
      <c r="J17" s="13">
        <v>14</v>
      </c>
      <c r="K17" s="16">
        <v>3.75</v>
      </c>
      <c r="L17" s="13">
        <v>17.75</v>
      </c>
      <c r="M17" s="13">
        <v>40</v>
      </c>
      <c r="N17" s="13">
        <v>5.75</v>
      </c>
      <c r="O17" s="13">
        <v>10.5</v>
      </c>
      <c r="P17" s="13">
        <v>14</v>
      </c>
      <c r="Q17" s="13">
        <v>2</v>
      </c>
      <c r="R17" s="13">
        <v>0.25</v>
      </c>
      <c r="S17" s="13">
        <v>0</v>
      </c>
      <c r="T17" s="13">
        <v>1.25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2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5</v>
      </c>
      <c r="AN17" s="13">
        <v>0</v>
      </c>
      <c r="AO17" s="13">
        <v>0</v>
      </c>
      <c r="AP17" s="13">
        <v>0</v>
      </c>
      <c r="AQ17" s="13">
        <v>0.5</v>
      </c>
      <c r="AR17" s="13">
        <v>0.5</v>
      </c>
      <c r="AS17" s="13">
        <v>0.5</v>
      </c>
      <c r="AT17" s="13">
        <v>0</v>
      </c>
      <c r="AU17" s="13">
        <f t="shared" si="0"/>
        <v>82.25</v>
      </c>
      <c r="AV17" s="13">
        <f t="shared" si="1"/>
        <v>100</v>
      </c>
      <c r="AW17" s="13">
        <f t="shared" si="2"/>
        <v>82.25</v>
      </c>
      <c r="AX17" s="14">
        <v>13</v>
      </c>
      <c r="AY17" s="17">
        <v>0.26100000000000001</v>
      </c>
      <c r="AZ17" s="17">
        <v>1</v>
      </c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Q17" s="24"/>
      <c r="BV17" s="24"/>
    </row>
    <row r="18" spans="1:74">
      <c r="A18" s="8" t="s">
        <v>45</v>
      </c>
      <c r="B18" s="47">
        <v>3408.3</v>
      </c>
      <c r="C18" s="47">
        <f t="shared" si="3"/>
        <v>11182.086614173228</v>
      </c>
      <c r="D18" s="42" t="s">
        <v>51</v>
      </c>
      <c r="E18" s="11">
        <v>5.6000000000000001E-2</v>
      </c>
      <c r="F18" s="12">
        <v>20.3</v>
      </c>
      <c r="G18" s="11">
        <v>22.9</v>
      </c>
      <c r="H18" s="11">
        <v>1448</v>
      </c>
      <c r="I18" s="11">
        <v>1682</v>
      </c>
      <c r="J18" s="13">
        <v>16.3</v>
      </c>
      <c r="K18" s="13">
        <v>4</v>
      </c>
      <c r="L18" s="13">
        <v>20.3</v>
      </c>
      <c r="M18" s="13">
        <v>35.233597910177835</v>
      </c>
      <c r="N18" s="13">
        <v>12.812217421882847</v>
      </c>
      <c r="O18" s="13">
        <v>12.41183562744901</v>
      </c>
      <c r="P18" s="13">
        <v>7.2068722998091026</v>
      </c>
      <c r="Q18" s="13">
        <v>0</v>
      </c>
      <c r="R18" s="13">
        <v>6.0057269165075846</v>
      </c>
      <c r="S18" s="13">
        <v>0</v>
      </c>
      <c r="T18" s="13">
        <v>0.40038179443383898</v>
      </c>
      <c r="U18" s="13">
        <v>0.40038179443383898</v>
      </c>
      <c r="V18" s="13">
        <v>0</v>
      </c>
      <c r="W18" s="13">
        <v>0</v>
      </c>
      <c r="X18" s="13">
        <v>8.0076358886767805E-3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2.4022907666030342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8.0076358886767805E-3</v>
      </c>
      <c r="AL18" s="13">
        <v>0</v>
      </c>
      <c r="AM18" s="13">
        <v>0.80076358886767796</v>
      </c>
      <c r="AN18" s="13">
        <v>0</v>
      </c>
      <c r="AO18" s="13">
        <v>0</v>
      </c>
      <c r="AP18" s="13">
        <v>0.80076358886767796</v>
      </c>
      <c r="AQ18" s="13">
        <v>1.2011453833015171</v>
      </c>
      <c r="AR18" s="13">
        <v>8.0076358886767805E-3</v>
      </c>
      <c r="AS18" s="13">
        <v>0</v>
      </c>
      <c r="AT18" s="13">
        <v>0</v>
      </c>
      <c r="AU18" s="13">
        <f t="shared" si="0"/>
        <v>79.7</v>
      </c>
      <c r="AV18" s="13">
        <f t="shared" si="1"/>
        <v>100</v>
      </c>
      <c r="AW18" s="13">
        <f t="shared" si="2"/>
        <v>79.7</v>
      </c>
      <c r="AX18" s="14"/>
      <c r="AY18" s="17">
        <v>0.26800000000000002</v>
      </c>
      <c r="AZ18" s="17">
        <v>0.61799999999999999</v>
      </c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Q18" s="24"/>
      <c r="BV18" s="24"/>
    </row>
    <row r="19" spans="1:74">
      <c r="A19" s="8" t="s">
        <v>45</v>
      </c>
      <c r="B19" s="47">
        <v>3412.07</v>
      </c>
      <c r="C19" s="47">
        <f t="shared" si="3"/>
        <v>11194.455380577429</v>
      </c>
      <c r="D19" s="42" t="s">
        <v>51</v>
      </c>
      <c r="E19" s="11">
        <v>0.16900000000000001</v>
      </c>
      <c r="F19" s="15">
        <v>15.5</v>
      </c>
      <c r="G19" s="11">
        <v>19.2</v>
      </c>
      <c r="H19" s="11">
        <v>957</v>
      </c>
      <c r="I19" s="11">
        <v>668</v>
      </c>
      <c r="J19" s="13">
        <v>12</v>
      </c>
      <c r="K19" s="16">
        <v>3.5</v>
      </c>
      <c r="L19" s="13">
        <v>15.5</v>
      </c>
      <c r="M19" s="13">
        <v>39</v>
      </c>
      <c r="N19" s="13">
        <v>5.75</v>
      </c>
      <c r="O19" s="13">
        <v>12</v>
      </c>
      <c r="P19" s="13">
        <v>8.25</v>
      </c>
      <c r="Q19" s="13">
        <v>0.5</v>
      </c>
      <c r="R19" s="13">
        <v>0.75</v>
      </c>
      <c r="S19" s="13">
        <v>0</v>
      </c>
      <c r="T19" s="13">
        <v>2.25</v>
      </c>
      <c r="U19" s="13">
        <v>0.25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1.5</v>
      </c>
      <c r="AC19" s="13">
        <v>0</v>
      </c>
      <c r="AD19" s="13">
        <v>0</v>
      </c>
      <c r="AE19" s="13">
        <v>5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7.5</v>
      </c>
      <c r="AN19" s="13">
        <v>0</v>
      </c>
      <c r="AO19" s="13">
        <v>0</v>
      </c>
      <c r="AP19" s="13">
        <v>0.5</v>
      </c>
      <c r="AQ19" s="13">
        <v>1</v>
      </c>
      <c r="AR19" s="13">
        <v>0.25</v>
      </c>
      <c r="AS19" s="13">
        <v>0</v>
      </c>
      <c r="AT19" s="13">
        <v>0</v>
      </c>
      <c r="AU19" s="13">
        <f t="shared" si="0"/>
        <v>84.5</v>
      </c>
      <c r="AV19" s="13">
        <f t="shared" si="1"/>
        <v>100</v>
      </c>
      <c r="AW19" s="13">
        <f t="shared" si="2"/>
        <v>84.5</v>
      </c>
      <c r="AX19" s="14">
        <v>14</v>
      </c>
      <c r="AY19" s="17">
        <v>0.17799999999999999</v>
      </c>
      <c r="AZ19" s="17">
        <v>1</v>
      </c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Q19" s="24"/>
      <c r="BV19" s="24"/>
    </row>
    <row r="20" spans="1:74">
      <c r="A20" s="8" t="s">
        <v>45</v>
      </c>
      <c r="B20" s="47">
        <v>3415.91</v>
      </c>
      <c r="C20" s="47">
        <f t="shared" si="3"/>
        <v>11207.053805774278</v>
      </c>
      <c r="D20" s="42" t="s">
        <v>51</v>
      </c>
      <c r="E20" s="11">
        <v>0.183</v>
      </c>
      <c r="F20" s="15">
        <v>11</v>
      </c>
      <c r="G20" s="11">
        <v>14.1</v>
      </c>
      <c r="H20" s="11">
        <v>68</v>
      </c>
      <c r="I20" s="11">
        <v>48</v>
      </c>
      <c r="J20" s="13">
        <v>10</v>
      </c>
      <c r="K20" s="16">
        <v>1</v>
      </c>
      <c r="L20" s="13">
        <v>11</v>
      </c>
      <c r="M20" s="13">
        <v>40.5</v>
      </c>
      <c r="N20" s="13">
        <v>4</v>
      </c>
      <c r="O20" s="13">
        <v>13</v>
      </c>
      <c r="P20" s="13">
        <v>10</v>
      </c>
      <c r="Q20" s="13">
        <v>0.5</v>
      </c>
      <c r="R20" s="13">
        <v>1</v>
      </c>
      <c r="S20" s="13">
        <v>0</v>
      </c>
      <c r="T20" s="13">
        <v>0.25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2.5</v>
      </c>
      <c r="AC20" s="13">
        <v>0</v>
      </c>
      <c r="AD20" s="13">
        <v>0</v>
      </c>
      <c r="AE20" s="13">
        <v>6.75</v>
      </c>
      <c r="AF20" s="13">
        <v>1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7.25</v>
      </c>
      <c r="AN20" s="13">
        <v>0</v>
      </c>
      <c r="AO20" s="13">
        <v>0</v>
      </c>
      <c r="AP20" s="13">
        <v>0.25</v>
      </c>
      <c r="AQ20" s="13">
        <v>1.5</v>
      </c>
      <c r="AR20" s="13">
        <v>0.5</v>
      </c>
      <c r="AS20" s="13">
        <v>0</v>
      </c>
      <c r="AT20" s="13">
        <v>0</v>
      </c>
      <c r="AU20" s="13">
        <f t="shared" si="0"/>
        <v>89</v>
      </c>
      <c r="AV20" s="13">
        <f t="shared" si="1"/>
        <v>100</v>
      </c>
      <c r="AW20" s="13">
        <f t="shared" si="2"/>
        <v>89</v>
      </c>
      <c r="AX20" s="14">
        <v>17</v>
      </c>
      <c r="AY20" s="17">
        <v>0.157</v>
      </c>
      <c r="AZ20" s="17">
        <v>0.5</v>
      </c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Q20" s="24"/>
      <c r="BV20" s="24"/>
    </row>
    <row r="21" spans="1:74">
      <c r="A21" s="8" t="s">
        <v>45</v>
      </c>
      <c r="B21" s="47">
        <v>3416.22</v>
      </c>
      <c r="C21" s="47">
        <f t="shared" si="3"/>
        <v>11208.07086614173</v>
      </c>
      <c r="D21" s="42" t="s">
        <v>51</v>
      </c>
      <c r="E21" s="11">
        <v>9.9000000000000005E-2</v>
      </c>
      <c r="F21" s="12">
        <v>6.1</v>
      </c>
      <c r="G21" s="11">
        <v>13.7</v>
      </c>
      <c r="H21" s="11">
        <v>56</v>
      </c>
      <c r="I21" s="11">
        <v>10</v>
      </c>
      <c r="J21" s="13">
        <v>4.7</v>
      </c>
      <c r="K21" s="13">
        <v>1.3999999999999995</v>
      </c>
      <c r="L21" s="13">
        <v>6.1</v>
      </c>
      <c r="M21" s="13">
        <v>33.405880506435068</v>
      </c>
      <c r="N21" s="13">
        <v>5.8951553834885413</v>
      </c>
      <c r="O21" s="13">
        <v>13.264099612849217</v>
      </c>
      <c r="P21" s="13">
        <v>10.316521921104945</v>
      </c>
      <c r="Q21" s="13">
        <v>0.98252589724809014</v>
      </c>
      <c r="R21" s="13">
        <v>3.4388406403683156</v>
      </c>
      <c r="S21" s="13">
        <v>9.8252589724809013E-3</v>
      </c>
      <c r="T21" s="13">
        <v>0.98252589724809014</v>
      </c>
      <c r="U21" s="13">
        <v>0.98252589724809014</v>
      </c>
      <c r="V21" s="13">
        <v>9.8252589724809013E-3</v>
      </c>
      <c r="W21" s="13">
        <v>0</v>
      </c>
      <c r="X21" s="13">
        <v>0</v>
      </c>
      <c r="Y21" s="13">
        <v>0</v>
      </c>
      <c r="Z21" s="13">
        <v>9.8252589724809013E-3</v>
      </c>
      <c r="AA21" s="13">
        <v>9.8252589724809013E-3</v>
      </c>
      <c r="AB21" s="13">
        <v>0.49126294862404507</v>
      </c>
      <c r="AC21" s="13">
        <v>0.49126294862404507</v>
      </c>
      <c r="AD21" s="13">
        <v>0</v>
      </c>
      <c r="AE21" s="13">
        <v>10.316521921104945</v>
      </c>
      <c r="AF21" s="13">
        <v>0.49126294862404507</v>
      </c>
      <c r="AG21" s="13">
        <v>0</v>
      </c>
      <c r="AH21" s="13">
        <v>9.8252589724809013E-3</v>
      </c>
      <c r="AI21" s="13">
        <v>9.8252589724809013E-3</v>
      </c>
      <c r="AJ21" s="13">
        <v>0</v>
      </c>
      <c r="AK21" s="13">
        <v>0.98252589724809014</v>
      </c>
      <c r="AL21" s="13">
        <v>0</v>
      </c>
      <c r="AM21" s="13">
        <v>9.825258972480901</v>
      </c>
      <c r="AN21" s="13">
        <v>0</v>
      </c>
      <c r="AO21" s="13">
        <v>0</v>
      </c>
      <c r="AP21" s="13">
        <v>9.8252589724809013E-3</v>
      </c>
      <c r="AQ21" s="13">
        <v>0.98252589724809014</v>
      </c>
      <c r="AR21" s="13">
        <v>0.49126294862404507</v>
      </c>
      <c r="AS21" s="13">
        <v>0</v>
      </c>
      <c r="AT21" s="13">
        <v>0.49126294862404507</v>
      </c>
      <c r="AU21" s="13">
        <f t="shared" si="0"/>
        <v>93.899999999999991</v>
      </c>
      <c r="AV21" s="13">
        <f t="shared" si="1"/>
        <v>99.999999999999986</v>
      </c>
      <c r="AW21" s="13">
        <f t="shared" si="2"/>
        <v>93.9</v>
      </c>
      <c r="AX21" s="14"/>
      <c r="AY21" s="17">
        <v>0.17399999999999999</v>
      </c>
      <c r="AZ21" s="17">
        <v>0.59399999999999997</v>
      </c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Q21" s="24"/>
      <c r="BV21" s="24"/>
    </row>
    <row r="22" spans="1:74">
      <c r="A22" s="8" t="s">
        <v>45</v>
      </c>
      <c r="B22" s="47">
        <v>3419.06</v>
      </c>
      <c r="C22" s="47">
        <f t="shared" si="3"/>
        <v>11217.388451443569</v>
      </c>
      <c r="D22" s="42" t="s">
        <v>51</v>
      </c>
      <c r="E22" s="11">
        <v>0.11</v>
      </c>
      <c r="F22" s="15">
        <v>12.5</v>
      </c>
      <c r="G22" s="11">
        <v>18</v>
      </c>
      <c r="H22" s="11">
        <v>497</v>
      </c>
      <c r="I22" s="11">
        <v>141</v>
      </c>
      <c r="J22" s="13">
        <v>9</v>
      </c>
      <c r="K22" s="16">
        <v>3.5</v>
      </c>
      <c r="L22" s="13">
        <v>12.5</v>
      </c>
      <c r="M22" s="13">
        <v>35</v>
      </c>
      <c r="N22" s="13">
        <v>3.75</v>
      </c>
      <c r="O22" s="13">
        <v>13</v>
      </c>
      <c r="P22" s="13">
        <v>10.25</v>
      </c>
      <c r="Q22" s="13">
        <v>1.5</v>
      </c>
      <c r="R22" s="13">
        <v>1.25</v>
      </c>
      <c r="S22" s="13">
        <v>0</v>
      </c>
      <c r="T22" s="13">
        <v>1.25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3.25</v>
      </c>
      <c r="AC22" s="13">
        <v>0</v>
      </c>
      <c r="AD22" s="13">
        <v>1</v>
      </c>
      <c r="AE22" s="13">
        <v>8.75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6</v>
      </c>
      <c r="AN22" s="13">
        <v>0</v>
      </c>
      <c r="AO22" s="13">
        <v>0</v>
      </c>
      <c r="AP22" s="13">
        <v>0</v>
      </c>
      <c r="AQ22" s="13">
        <v>1.5</v>
      </c>
      <c r="AR22" s="13">
        <v>1</v>
      </c>
      <c r="AS22" s="13">
        <v>0</v>
      </c>
      <c r="AT22" s="13">
        <v>0</v>
      </c>
      <c r="AU22" s="13">
        <f t="shared" si="0"/>
        <v>87.5</v>
      </c>
      <c r="AV22" s="13">
        <f t="shared" si="1"/>
        <v>100</v>
      </c>
      <c r="AW22" s="13">
        <f t="shared" si="2"/>
        <v>87.5</v>
      </c>
      <c r="AX22" s="14">
        <v>19</v>
      </c>
      <c r="AY22" s="17">
        <v>0.185</v>
      </c>
      <c r="AZ22" s="17">
        <v>0.52</v>
      </c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Q22" s="24"/>
      <c r="BV22" s="24"/>
    </row>
    <row r="23" spans="1:74">
      <c r="A23" s="8" t="s">
        <v>45</v>
      </c>
      <c r="B23" s="47">
        <v>3419.49</v>
      </c>
      <c r="C23" s="47">
        <f t="shared" si="3"/>
        <v>11218.799212598424</v>
      </c>
      <c r="D23" s="42" t="s">
        <v>51</v>
      </c>
      <c r="E23" s="11">
        <v>0.106</v>
      </c>
      <c r="F23" s="12">
        <v>13.4</v>
      </c>
      <c r="G23" s="11">
        <v>18.399999999999999</v>
      </c>
      <c r="H23" s="11">
        <v>231</v>
      </c>
      <c r="I23" s="11">
        <v>83</v>
      </c>
      <c r="J23" s="13">
        <v>11.3</v>
      </c>
      <c r="K23" s="13">
        <v>2.0999999999999996</v>
      </c>
      <c r="L23" s="13">
        <v>13.4</v>
      </c>
      <c r="M23" s="13">
        <v>32.833282098575658</v>
      </c>
      <c r="N23" s="13">
        <v>9.3175530279741725</v>
      </c>
      <c r="O23" s="13">
        <v>16.416641049287829</v>
      </c>
      <c r="P23" s="13">
        <v>7.9864740239778627</v>
      </c>
      <c r="Q23" s="13">
        <v>0.44369300133210349</v>
      </c>
      <c r="R23" s="13">
        <v>3.9932370119889313</v>
      </c>
      <c r="S23" s="13">
        <v>0</v>
      </c>
      <c r="T23" s="13">
        <v>0.88738600266420697</v>
      </c>
      <c r="U23" s="13">
        <v>0.44369300133210349</v>
      </c>
      <c r="V23" s="13">
        <v>0</v>
      </c>
      <c r="W23" s="13">
        <v>0</v>
      </c>
      <c r="X23" s="13">
        <v>0</v>
      </c>
      <c r="Y23" s="13">
        <v>0</v>
      </c>
      <c r="Z23" s="13">
        <v>8.8738600266420695E-3</v>
      </c>
      <c r="AA23" s="13">
        <v>8.8738600266420695E-3</v>
      </c>
      <c r="AB23" s="13">
        <v>8.8738600266420695E-3</v>
      </c>
      <c r="AC23" s="13">
        <v>8.8738600266420695E-3</v>
      </c>
      <c r="AD23" s="13">
        <v>0</v>
      </c>
      <c r="AE23" s="13">
        <v>7.5427810226457588</v>
      </c>
      <c r="AF23" s="13">
        <v>0</v>
      </c>
      <c r="AG23" s="13">
        <v>0</v>
      </c>
      <c r="AH23" s="13">
        <v>8.8738600266420695E-3</v>
      </c>
      <c r="AI23" s="13">
        <v>0.44369300133210349</v>
      </c>
      <c r="AJ23" s="13">
        <v>0</v>
      </c>
      <c r="AK23" s="13">
        <v>0.44369300133210349</v>
      </c>
      <c r="AL23" s="13">
        <v>8.8738600266420695E-3</v>
      </c>
      <c r="AM23" s="13">
        <v>5.3243160159852412</v>
      </c>
      <c r="AN23" s="13">
        <v>0</v>
      </c>
      <c r="AO23" s="13">
        <v>0</v>
      </c>
      <c r="AP23" s="13">
        <v>0.44369300133210349</v>
      </c>
      <c r="AQ23" s="13">
        <v>8.8738600266420695E-3</v>
      </c>
      <c r="AR23" s="13">
        <v>8.8738600266420695E-3</v>
      </c>
      <c r="AS23" s="13">
        <v>0</v>
      </c>
      <c r="AT23" s="13">
        <v>8.8738600266420695E-3</v>
      </c>
      <c r="AU23" s="13">
        <f t="shared" si="0"/>
        <v>86.599999999999952</v>
      </c>
      <c r="AV23" s="13">
        <f t="shared" si="1"/>
        <v>99.999999999999957</v>
      </c>
      <c r="AW23" s="13">
        <f t="shared" si="2"/>
        <v>86.6</v>
      </c>
      <c r="AX23" s="14"/>
      <c r="AY23" s="17">
        <v>0.18</v>
      </c>
      <c r="AZ23" s="17">
        <v>0.54500000000000004</v>
      </c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Q23" s="24"/>
      <c r="BV23" s="24"/>
    </row>
    <row r="24" spans="1:74">
      <c r="A24" s="8" t="s">
        <v>45</v>
      </c>
      <c r="B24" s="47">
        <v>3422.25</v>
      </c>
      <c r="C24" s="47">
        <f t="shared" si="3"/>
        <v>11227.85433070866</v>
      </c>
      <c r="D24" s="42" t="s">
        <v>51</v>
      </c>
      <c r="E24" s="11">
        <v>6.7000000000000004E-2</v>
      </c>
      <c r="F24" s="12">
        <v>17</v>
      </c>
      <c r="G24" s="11">
        <v>20.6</v>
      </c>
      <c r="H24" s="11">
        <v>737</v>
      </c>
      <c r="I24" s="11">
        <v>464</v>
      </c>
      <c r="J24" s="13">
        <v>15.8</v>
      </c>
      <c r="K24" s="13">
        <v>1.1999999999999993</v>
      </c>
      <c r="L24" s="13">
        <v>17</v>
      </c>
      <c r="M24" s="13">
        <v>34.699704292852033</v>
      </c>
      <c r="N24" s="13">
        <v>6.7706740083613717</v>
      </c>
      <c r="O24" s="13">
        <v>12.271846640154987</v>
      </c>
      <c r="P24" s="13">
        <v>12.271846640154987</v>
      </c>
      <c r="Q24" s="13">
        <v>8.4633425104517161E-3</v>
      </c>
      <c r="R24" s="13">
        <v>5.9243397573162007</v>
      </c>
      <c r="S24" s="13">
        <v>0</v>
      </c>
      <c r="T24" s="13">
        <v>8.4633425104517161E-3</v>
      </c>
      <c r="U24" s="13">
        <v>8.4633425104517161E-3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8.4633425104517161E-3</v>
      </c>
      <c r="AC24" s="13">
        <v>8.4633425104517161E-3</v>
      </c>
      <c r="AD24" s="13">
        <v>0</v>
      </c>
      <c r="AE24" s="13">
        <v>4.6548383807484432</v>
      </c>
      <c r="AF24" s="13">
        <v>0</v>
      </c>
      <c r="AG24" s="13">
        <v>0</v>
      </c>
      <c r="AH24" s="13">
        <v>0</v>
      </c>
      <c r="AI24" s="13">
        <v>8.4633425104517161E-3</v>
      </c>
      <c r="AJ24" s="13">
        <v>0</v>
      </c>
      <c r="AK24" s="13">
        <v>0.42316712552258573</v>
      </c>
      <c r="AL24" s="13">
        <v>0</v>
      </c>
      <c r="AM24" s="13">
        <v>4.6548383807484432</v>
      </c>
      <c r="AN24" s="13">
        <v>0</v>
      </c>
      <c r="AO24" s="13">
        <v>0</v>
      </c>
      <c r="AP24" s="13">
        <v>0.42316712552258573</v>
      </c>
      <c r="AQ24" s="13">
        <v>0.42316712552258573</v>
      </c>
      <c r="AR24" s="13">
        <v>8.4633425104517161E-3</v>
      </c>
      <c r="AS24" s="13">
        <v>0</v>
      </c>
      <c r="AT24" s="13">
        <v>0.42316712552258573</v>
      </c>
      <c r="AU24" s="13">
        <f t="shared" si="0"/>
        <v>82.999999999999972</v>
      </c>
      <c r="AV24" s="13">
        <f t="shared" si="1"/>
        <v>99.999999999999972</v>
      </c>
      <c r="AW24" s="13">
        <f t="shared" si="2"/>
        <v>83</v>
      </c>
      <c r="AX24" s="14"/>
      <c r="AY24" s="17">
        <v>0.19600000000000001</v>
      </c>
      <c r="AZ24" s="17">
        <v>0.6</v>
      </c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Q24" s="24"/>
      <c r="BV24" s="24"/>
    </row>
    <row r="25" spans="1:74">
      <c r="A25" s="8" t="s">
        <v>45</v>
      </c>
      <c r="B25" s="47">
        <v>3423.08</v>
      </c>
      <c r="C25" s="47">
        <f t="shared" si="3"/>
        <v>11230.577427821521</v>
      </c>
      <c r="D25" s="42" t="s">
        <v>51</v>
      </c>
      <c r="E25" s="11">
        <v>7.5999999999999998E-2</v>
      </c>
      <c r="F25" s="15">
        <v>16.25</v>
      </c>
      <c r="G25" s="11">
        <v>22.4</v>
      </c>
      <c r="H25" s="11">
        <v>782</v>
      </c>
      <c r="I25" s="11">
        <v>627</v>
      </c>
      <c r="J25" s="13">
        <v>13</v>
      </c>
      <c r="K25" s="16">
        <v>3.25</v>
      </c>
      <c r="L25" s="13">
        <v>16.25</v>
      </c>
      <c r="M25" s="13">
        <v>35.5</v>
      </c>
      <c r="N25" s="13">
        <v>4</v>
      </c>
      <c r="O25" s="13">
        <v>10</v>
      </c>
      <c r="P25" s="13">
        <v>14</v>
      </c>
      <c r="Q25" s="13">
        <v>1</v>
      </c>
      <c r="R25" s="13">
        <v>1.5</v>
      </c>
      <c r="S25" s="13">
        <v>0</v>
      </c>
      <c r="T25" s="13">
        <v>0.5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1.75</v>
      </c>
      <c r="AC25" s="13">
        <v>0</v>
      </c>
      <c r="AD25" s="13">
        <v>0.25</v>
      </c>
      <c r="AE25" s="13">
        <v>7.25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4.25</v>
      </c>
      <c r="AN25" s="13">
        <v>0</v>
      </c>
      <c r="AO25" s="13">
        <v>0</v>
      </c>
      <c r="AP25" s="13">
        <v>1.75</v>
      </c>
      <c r="AQ25" s="13">
        <v>1</v>
      </c>
      <c r="AR25" s="13">
        <v>1</v>
      </c>
      <c r="AS25" s="13">
        <v>0</v>
      </c>
      <c r="AT25" s="13">
        <v>0</v>
      </c>
      <c r="AU25" s="13">
        <f t="shared" si="0"/>
        <v>83.75</v>
      </c>
      <c r="AV25" s="13">
        <f t="shared" si="1"/>
        <v>100</v>
      </c>
      <c r="AW25" s="13">
        <f t="shared" si="2"/>
        <v>83.75</v>
      </c>
      <c r="AX25" s="14">
        <v>13</v>
      </c>
      <c r="AY25" s="17">
        <v>0.154</v>
      </c>
      <c r="AZ25" s="17">
        <v>0.56000000000000005</v>
      </c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Q25" s="24"/>
      <c r="BV25" s="24"/>
    </row>
    <row r="26" spans="1:74">
      <c r="A26" s="8" t="s">
        <v>45</v>
      </c>
      <c r="B26" s="47">
        <v>3427.23</v>
      </c>
      <c r="C26" s="47">
        <f t="shared" si="3"/>
        <v>11244.192913385827</v>
      </c>
      <c r="D26" s="42" t="s">
        <v>51</v>
      </c>
      <c r="E26" s="11">
        <v>0.13600000000000001</v>
      </c>
      <c r="F26" s="12">
        <v>16.3</v>
      </c>
      <c r="G26" s="11">
        <v>25.7</v>
      </c>
      <c r="H26" s="11">
        <v>576</v>
      </c>
      <c r="I26" s="11">
        <v>219</v>
      </c>
      <c r="J26" s="13">
        <v>12.6</v>
      </c>
      <c r="K26" s="13">
        <v>3.7000000000000011</v>
      </c>
      <c r="L26" s="13">
        <v>16.3</v>
      </c>
      <c r="M26" s="13">
        <v>23.288334707337178</v>
      </c>
      <c r="N26" s="13">
        <v>9.4878400659521827</v>
      </c>
      <c r="O26" s="13">
        <v>18.975680131904365</v>
      </c>
      <c r="P26" s="13">
        <v>10.781636438582026</v>
      </c>
      <c r="Q26" s="13">
        <v>0.43126545754328105</v>
      </c>
      <c r="R26" s="13">
        <v>7.7627782357790593</v>
      </c>
      <c r="S26" s="13">
        <v>0</v>
      </c>
      <c r="T26" s="13">
        <v>0.43126545754328105</v>
      </c>
      <c r="U26" s="13">
        <v>8.6253091508656215E-3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0.8625309150865621</v>
      </c>
      <c r="AC26" s="13">
        <v>0.8625309150865621</v>
      </c>
      <c r="AD26" s="13">
        <v>0</v>
      </c>
      <c r="AE26" s="13">
        <v>1.7250618301731242</v>
      </c>
      <c r="AF26" s="13">
        <v>0.43126545754328105</v>
      </c>
      <c r="AG26" s="13">
        <v>0</v>
      </c>
      <c r="AH26" s="13">
        <v>0</v>
      </c>
      <c r="AI26" s="13">
        <v>8.6253091508656215E-3</v>
      </c>
      <c r="AJ26" s="13">
        <v>0</v>
      </c>
      <c r="AK26" s="13">
        <v>8.6253091508656215E-3</v>
      </c>
      <c r="AL26" s="13">
        <v>0</v>
      </c>
      <c r="AM26" s="13">
        <v>7.3315127782357781</v>
      </c>
      <c r="AN26" s="13">
        <v>0</v>
      </c>
      <c r="AO26" s="13">
        <v>0</v>
      </c>
      <c r="AP26" s="13">
        <v>8.6253091508656215E-3</v>
      </c>
      <c r="AQ26" s="13">
        <v>0.43126545754328105</v>
      </c>
      <c r="AR26" s="13">
        <v>0.43126545754328105</v>
      </c>
      <c r="AS26" s="13">
        <v>0</v>
      </c>
      <c r="AT26" s="13">
        <v>0.43126545754328105</v>
      </c>
      <c r="AU26" s="13">
        <f t="shared" si="0"/>
        <v>83.699999999999989</v>
      </c>
      <c r="AV26" s="13">
        <f t="shared" si="1"/>
        <v>99.999999999999986</v>
      </c>
      <c r="AW26" s="13">
        <f t="shared" si="2"/>
        <v>83.7</v>
      </c>
      <c r="AX26" s="14"/>
      <c r="AY26" s="17">
        <v>0.156</v>
      </c>
      <c r="AZ26" s="17">
        <v>0.41599999999999998</v>
      </c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Q26" s="24"/>
      <c r="BV26" s="24"/>
    </row>
    <row r="27" spans="1:74">
      <c r="A27" s="8" t="s">
        <v>45</v>
      </c>
      <c r="B27" s="47">
        <v>3427.67</v>
      </c>
      <c r="C27" s="47">
        <f t="shared" si="3"/>
        <v>11245.636482939632</v>
      </c>
      <c r="D27" s="42" t="s">
        <v>51</v>
      </c>
      <c r="E27" s="11">
        <v>0.13100000000000001</v>
      </c>
      <c r="F27" s="15">
        <v>14.25</v>
      </c>
      <c r="G27" s="11">
        <v>26.4</v>
      </c>
      <c r="H27" s="11">
        <v>692</v>
      </c>
      <c r="I27" s="11">
        <v>296</v>
      </c>
      <c r="J27" s="13">
        <v>9</v>
      </c>
      <c r="K27" s="16">
        <v>5.25</v>
      </c>
      <c r="L27" s="13">
        <v>14.25</v>
      </c>
      <c r="M27" s="13">
        <v>34.25</v>
      </c>
      <c r="N27" s="13">
        <v>4</v>
      </c>
      <c r="O27" s="13">
        <v>11.25</v>
      </c>
      <c r="P27" s="13">
        <v>15</v>
      </c>
      <c r="Q27" s="13">
        <v>0.25</v>
      </c>
      <c r="R27" s="13">
        <v>2.25</v>
      </c>
      <c r="S27" s="13">
        <v>0</v>
      </c>
      <c r="T27" s="13">
        <v>1.5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2</v>
      </c>
      <c r="AC27" s="13">
        <v>0</v>
      </c>
      <c r="AD27" s="13">
        <v>0</v>
      </c>
      <c r="AE27" s="13">
        <v>5.25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8.5</v>
      </c>
      <c r="AN27" s="13">
        <v>0</v>
      </c>
      <c r="AO27" s="13">
        <v>0</v>
      </c>
      <c r="AP27" s="13">
        <v>0</v>
      </c>
      <c r="AQ27" s="13">
        <v>1.5</v>
      </c>
      <c r="AR27" s="13">
        <v>0</v>
      </c>
      <c r="AS27" s="13">
        <v>0</v>
      </c>
      <c r="AT27" s="13">
        <v>0</v>
      </c>
      <c r="AU27" s="13">
        <f t="shared" si="0"/>
        <v>85.75</v>
      </c>
      <c r="AV27" s="13">
        <f t="shared" si="1"/>
        <v>100</v>
      </c>
      <c r="AW27" s="13">
        <f t="shared" si="2"/>
        <v>85.75</v>
      </c>
      <c r="AX27" s="14">
        <v>19</v>
      </c>
      <c r="AY27" s="17">
        <v>0.13</v>
      </c>
      <c r="AZ27" s="17">
        <v>0.59</v>
      </c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Q27" s="24"/>
      <c r="BV27" s="24"/>
    </row>
    <row r="28" spans="1:74">
      <c r="A28" s="8" t="s">
        <v>45</v>
      </c>
      <c r="B28" s="47">
        <v>3429.99</v>
      </c>
      <c r="C28" s="47">
        <f t="shared" si="3"/>
        <v>11253.248031496061</v>
      </c>
      <c r="D28" s="42" t="s">
        <v>52</v>
      </c>
      <c r="E28" s="11">
        <v>0.125</v>
      </c>
      <c r="F28" s="12">
        <v>14.9</v>
      </c>
      <c r="G28" s="11">
        <v>26</v>
      </c>
      <c r="H28" s="11">
        <v>546</v>
      </c>
      <c r="I28" s="11">
        <v>275</v>
      </c>
      <c r="J28" s="13">
        <v>10.199999999999999</v>
      </c>
      <c r="K28" s="13">
        <v>4.7000000000000011</v>
      </c>
      <c r="L28" s="13">
        <v>14.9</v>
      </c>
      <c r="M28" s="13">
        <v>27.066336833602577</v>
      </c>
      <c r="N28" s="13">
        <v>10.740609854604198</v>
      </c>
      <c r="O28" s="13">
        <v>15.466478190630045</v>
      </c>
      <c r="P28" s="13">
        <v>6.0147415185783499</v>
      </c>
      <c r="Q28" s="13">
        <v>0.42962439418416787</v>
      </c>
      <c r="R28" s="13">
        <v>3.4369951534733429</v>
      </c>
      <c r="S28" s="13">
        <v>0</v>
      </c>
      <c r="T28" s="13">
        <v>1.2888731825525037</v>
      </c>
      <c r="U28" s="13">
        <v>8.5924878836833585E-3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1.2888731825525037</v>
      </c>
      <c r="AC28" s="13">
        <v>1.2888731825525037</v>
      </c>
      <c r="AD28" s="13">
        <v>0</v>
      </c>
      <c r="AE28" s="13">
        <v>3.8666195476575114</v>
      </c>
      <c r="AF28" s="13">
        <v>0</v>
      </c>
      <c r="AG28" s="13">
        <v>0</v>
      </c>
      <c r="AH28" s="13">
        <v>0</v>
      </c>
      <c r="AI28" s="13">
        <v>8.5924878836833585E-3</v>
      </c>
      <c r="AJ28" s="13">
        <v>0</v>
      </c>
      <c r="AK28" s="13">
        <v>0.85924878836833574</v>
      </c>
      <c r="AL28" s="13">
        <v>0</v>
      </c>
      <c r="AM28" s="13">
        <v>12.0294830371567</v>
      </c>
      <c r="AN28" s="13">
        <v>0</v>
      </c>
      <c r="AO28" s="13">
        <v>0</v>
      </c>
      <c r="AP28" s="13">
        <v>0.42962439418416787</v>
      </c>
      <c r="AQ28" s="13">
        <v>0.85924878836833574</v>
      </c>
      <c r="AR28" s="13">
        <v>8.5924878836833585E-3</v>
      </c>
      <c r="AS28" s="13">
        <v>0</v>
      </c>
      <c r="AT28" s="13">
        <v>8.5924878836833585E-3</v>
      </c>
      <c r="AU28" s="13">
        <f t="shared" si="0"/>
        <v>85.1</v>
      </c>
      <c r="AV28" s="13">
        <f t="shared" si="1"/>
        <v>100</v>
      </c>
      <c r="AW28" s="13">
        <f t="shared" si="2"/>
        <v>85.1</v>
      </c>
      <c r="AX28" s="14"/>
      <c r="AY28" s="17">
        <v>0.158</v>
      </c>
      <c r="AZ28" s="17">
        <v>0.499</v>
      </c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</row>
    <row r="29" spans="1:74">
      <c r="A29" s="8" t="s">
        <v>45</v>
      </c>
      <c r="B29" s="47">
        <v>3433.43</v>
      </c>
      <c r="C29" s="47">
        <f t="shared" si="3"/>
        <v>11264.534120734907</v>
      </c>
      <c r="D29" s="42" t="s">
        <v>52</v>
      </c>
      <c r="E29" s="11">
        <v>0.14000000000000001</v>
      </c>
      <c r="F29" s="12">
        <v>17</v>
      </c>
      <c r="G29" s="11">
        <v>23.8</v>
      </c>
      <c r="H29" s="11">
        <v>264</v>
      </c>
      <c r="I29" s="11">
        <v>39</v>
      </c>
      <c r="J29" s="13">
        <v>11.6</v>
      </c>
      <c r="K29" s="13">
        <v>5.4</v>
      </c>
      <c r="L29" s="13">
        <v>17</v>
      </c>
      <c r="M29" s="13">
        <v>28.919860627177687</v>
      </c>
      <c r="N29" s="13">
        <v>11.057593769214998</v>
      </c>
      <c r="O29" s="13">
        <v>9.7817175650748069</v>
      </c>
      <c r="P29" s="13">
        <v>5.5287968846074991</v>
      </c>
      <c r="Q29" s="13">
        <v>0.8505841360934614</v>
      </c>
      <c r="R29" s="13">
        <v>5.1035048165607684</v>
      </c>
      <c r="S29" s="13">
        <v>8.5058413609346156E-3</v>
      </c>
      <c r="T29" s="13">
        <v>2.5517524082803842</v>
      </c>
      <c r="U29" s="13">
        <v>8.5058413609346156E-3</v>
      </c>
      <c r="V29" s="13">
        <v>8.5058413609346156E-3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1.2758762041401921</v>
      </c>
      <c r="AC29" s="13">
        <v>1.2758762041401921</v>
      </c>
      <c r="AD29" s="13">
        <v>0</v>
      </c>
      <c r="AE29" s="13">
        <v>3.8276286124205763</v>
      </c>
      <c r="AF29" s="13">
        <v>3.4023365443738456</v>
      </c>
      <c r="AG29" s="13">
        <v>0</v>
      </c>
      <c r="AH29" s="13">
        <v>8.5058413609346156E-3</v>
      </c>
      <c r="AI29" s="13">
        <v>8.5058413609346156E-3</v>
      </c>
      <c r="AJ29" s="13">
        <v>0</v>
      </c>
      <c r="AK29" s="13">
        <v>8.5058413609346156E-3</v>
      </c>
      <c r="AL29" s="13">
        <v>0</v>
      </c>
      <c r="AM29" s="13">
        <v>8.505841360934614</v>
      </c>
      <c r="AN29" s="13">
        <v>0</v>
      </c>
      <c r="AO29" s="13">
        <v>0</v>
      </c>
      <c r="AP29" s="13">
        <v>0.4252920680467307</v>
      </c>
      <c r="AQ29" s="13">
        <v>8.5058413609346156E-3</v>
      </c>
      <c r="AR29" s="13">
        <v>8.5058413609346156E-3</v>
      </c>
      <c r="AS29" s="13">
        <v>0</v>
      </c>
      <c r="AT29" s="13">
        <v>0.4252920680467307</v>
      </c>
      <c r="AU29" s="13">
        <f t="shared" si="0"/>
        <v>82.999999999999943</v>
      </c>
      <c r="AV29" s="13">
        <f t="shared" si="1"/>
        <v>99.999999999999943</v>
      </c>
      <c r="AW29" s="13">
        <f t="shared" si="2"/>
        <v>83</v>
      </c>
      <c r="AX29" s="14"/>
      <c r="AY29" s="17">
        <v>0.13600000000000001</v>
      </c>
      <c r="AZ29" s="17">
        <v>0.54900000000000004</v>
      </c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</row>
    <row r="30" spans="1:74">
      <c r="A30" s="8" t="s">
        <v>45</v>
      </c>
      <c r="B30" s="47">
        <v>3434.96</v>
      </c>
      <c r="C30" s="47">
        <f t="shared" si="3"/>
        <v>11269.553805774278</v>
      </c>
      <c r="D30" s="42" t="s">
        <v>52</v>
      </c>
      <c r="E30" s="11">
        <v>0.16</v>
      </c>
      <c r="F30" s="15">
        <v>13.5</v>
      </c>
      <c r="G30" s="11">
        <v>25.8</v>
      </c>
      <c r="H30" s="11">
        <v>607</v>
      </c>
      <c r="I30" s="11">
        <v>52</v>
      </c>
      <c r="J30" s="13">
        <v>8</v>
      </c>
      <c r="K30" s="16">
        <v>5.5</v>
      </c>
      <c r="L30" s="13">
        <v>13.5</v>
      </c>
      <c r="M30" s="13">
        <v>37.5</v>
      </c>
      <c r="N30" s="13">
        <v>3.75</v>
      </c>
      <c r="O30" s="13">
        <v>11</v>
      </c>
      <c r="P30" s="13">
        <v>9.75</v>
      </c>
      <c r="Q30" s="13">
        <v>1.5</v>
      </c>
      <c r="R30" s="13">
        <v>3.25</v>
      </c>
      <c r="S30" s="13">
        <v>0</v>
      </c>
      <c r="T30" s="13">
        <v>3</v>
      </c>
      <c r="U30" s="13">
        <v>0.25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2.25</v>
      </c>
      <c r="AC30" s="13">
        <v>0</v>
      </c>
      <c r="AD30" s="13">
        <v>0</v>
      </c>
      <c r="AE30" s="13">
        <v>6.75</v>
      </c>
      <c r="AF30" s="13">
        <v>0</v>
      </c>
      <c r="AG30" s="13">
        <v>0</v>
      </c>
      <c r="AH30" s="13">
        <v>0</v>
      </c>
      <c r="AI30" s="13">
        <v>0</v>
      </c>
      <c r="AJ30" s="13">
        <v>0.5</v>
      </c>
      <c r="AK30" s="13">
        <v>0</v>
      </c>
      <c r="AL30" s="13">
        <v>0</v>
      </c>
      <c r="AM30" s="13">
        <v>5.5</v>
      </c>
      <c r="AN30" s="13">
        <v>0</v>
      </c>
      <c r="AO30" s="13">
        <v>0</v>
      </c>
      <c r="AP30" s="13">
        <v>0</v>
      </c>
      <c r="AQ30" s="13">
        <v>0.75</v>
      </c>
      <c r="AR30" s="13">
        <v>0.75</v>
      </c>
      <c r="AS30" s="13">
        <v>0</v>
      </c>
      <c r="AT30" s="13">
        <v>0</v>
      </c>
      <c r="AU30" s="13">
        <f t="shared" si="0"/>
        <v>86.5</v>
      </c>
      <c r="AV30" s="13">
        <f t="shared" si="1"/>
        <v>100</v>
      </c>
      <c r="AW30" s="13">
        <f t="shared" si="2"/>
        <v>86.5</v>
      </c>
      <c r="AX30" s="14">
        <v>9</v>
      </c>
      <c r="AY30" s="17">
        <v>0.13700000000000001</v>
      </c>
      <c r="AZ30" s="17">
        <v>0.68</v>
      </c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</row>
    <row r="31" spans="1:74">
      <c r="A31" s="8" t="s">
        <v>45</v>
      </c>
      <c r="B31" s="47">
        <v>3435.4</v>
      </c>
      <c r="C31" s="47">
        <f t="shared" si="3"/>
        <v>11270.997375328083</v>
      </c>
      <c r="D31" s="42" t="s">
        <v>52</v>
      </c>
      <c r="E31" s="11">
        <v>0.16200000000000001</v>
      </c>
      <c r="F31" s="12">
        <v>13.4</v>
      </c>
      <c r="G31" s="11">
        <v>19.2</v>
      </c>
      <c r="H31" s="11">
        <v>59</v>
      </c>
      <c r="I31" s="11">
        <v>12</v>
      </c>
      <c r="J31" s="13">
        <v>10</v>
      </c>
      <c r="K31" s="13">
        <v>3.4000000000000004</v>
      </c>
      <c r="L31" s="13">
        <v>13.4</v>
      </c>
      <c r="M31" s="13">
        <v>32.190074341973066</v>
      </c>
      <c r="N31" s="13">
        <v>6.9600160739401229</v>
      </c>
      <c r="O31" s="13">
        <v>12.180028129395215</v>
      </c>
      <c r="P31" s="13">
        <v>10.440024110910183</v>
      </c>
      <c r="Q31" s="13">
        <v>0.43500100462125768</v>
      </c>
      <c r="R31" s="13">
        <v>6.9600160739401229</v>
      </c>
      <c r="S31" s="13">
        <v>0</v>
      </c>
      <c r="T31" s="13">
        <v>2.6100060277275459</v>
      </c>
      <c r="U31" s="13">
        <v>0.43500100462125768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1.7400040184850307</v>
      </c>
      <c r="AC31" s="13">
        <v>1.7400040184850307</v>
      </c>
      <c r="AD31" s="13">
        <v>0</v>
      </c>
      <c r="AE31" s="13">
        <v>1.7400040184850307</v>
      </c>
      <c r="AF31" s="13">
        <v>2.6100060277275459</v>
      </c>
      <c r="AG31" s="13">
        <v>0</v>
      </c>
      <c r="AH31" s="13">
        <v>8.7000200924251536E-3</v>
      </c>
      <c r="AI31" s="13">
        <v>0</v>
      </c>
      <c r="AJ31" s="13">
        <v>0</v>
      </c>
      <c r="AK31" s="13">
        <v>8.7000200924251536E-3</v>
      </c>
      <c r="AL31" s="13">
        <v>0</v>
      </c>
      <c r="AM31" s="13">
        <v>5.6550130600763495</v>
      </c>
      <c r="AN31" s="13">
        <v>0</v>
      </c>
      <c r="AO31" s="13">
        <v>0</v>
      </c>
      <c r="AP31" s="13">
        <v>0.43500100462125768</v>
      </c>
      <c r="AQ31" s="13">
        <v>0.43500100462125768</v>
      </c>
      <c r="AR31" s="13">
        <v>8.7000200924251536E-3</v>
      </c>
      <c r="AS31" s="13">
        <v>0</v>
      </c>
      <c r="AT31" s="13">
        <v>8.7000200924251536E-3</v>
      </c>
      <c r="AU31" s="13">
        <f t="shared" si="0"/>
        <v>86.599999999999937</v>
      </c>
      <c r="AV31" s="13">
        <f t="shared" si="1"/>
        <v>99.999999999999943</v>
      </c>
      <c r="AW31" s="13">
        <f t="shared" si="2"/>
        <v>86.6</v>
      </c>
      <c r="AX31" s="14"/>
      <c r="AY31" s="17">
        <v>0.13200000000000001</v>
      </c>
      <c r="AZ31" s="17">
        <v>0.47699999999999998</v>
      </c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</row>
    <row r="32" spans="1:74">
      <c r="A32" s="8" t="s">
        <v>45</v>
      </c>
      <c r="B32" s="47">
        <v>3436.58</v>
      </c>
      <c r="C32" s="47">
        <f t="shared" si="3"/>
        <v>11274.868766404199</v>
      </c>
      <c r="D32" s="42" t="s">
        <v>52</v>
      </c>
      <c r="E32" s="11">
        <v>0.14299999999999999</v>
      </c>
      <c r="F32" s="15">
        <v>14.5</v>
      </c>
      <c r="G32" s="11">
        <v>23.9</v>
      </c>
      <c r="H32" s="11">
        <v>239</v>
      </c>
      <c r="I32" s="11">
        <v>127</v>
      </c>
      <c r="J32" s="13">
        <v>12</v>
      </c>
      <c r="K32" s="16">
        <v>2.5</v>
      </c>
      <c r="L32" s="13">
        <v>14.5</v>
      </c>
      <c r="M32" s="13">
        <v>37.25</v>
      </c>
      <c r="N32" s="13">
        <v>2</v>
      </c>
      <c r="O32" s="13">
        <v>11</v>
      </c>
      <c r="P32" s="13">
        <v>10</v>
      </c>
      <c r="Q32" s="13">
        <v>0.75</v>
      </c>
      <c r="R32" s="13">
        <v>3</v>
      </c>
      <c r="S32" s="13">
        <v>0</v>
      </c>
      <c r="T32" s="13">
        <v>1.5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0.5</v>
      </c>
      <c r="AA32" s="13">
        <v>0</v>
      </c>
      <c r="AB32" s="13">
        <v>0</v>
      </c>
      <c r="AC32" s="13">
        <v>0</v>
      </c>
      <c r="AD32" s="13">
        <v>0</v>
      </c>
      <c r="AE32" s="13">
        <v>7.5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9.75</v>
      </c>
      <c r="AN32" s="13">
        <v>0</v>
      </c>
      <c r="AO32" s="13">
        <v>0</v>
      </c>
      <c r="AP32" s="13">
        <v>0</v>
      </c>
      <c r="AQ32" s="13">
        <v>2</v>
      </c>
      <c r="AR32" s="13">
        <v>0.25</v>
      </c>
      <c r="AS32" s="13">
        <v>0</v>
      </c>
      <c r="AT32" s="13">
        <v>0</v>
      </c>
      <c r="AU32" s="13">
        <f t="shared" si="0"/>
        <v>85.5</v>
      </c>
      <c r="AV32" s="13">
        <f t="shared" si="1"/>
        <v>100</v>
      </c>
      <c r="AW32" s="13">
        <f t="shared" si="2"/>
        <v>85.5</v>
      </c>
      <c r="AX32" s="14">
        <v>5</v>
      </c>
      <c r="AY32" s="17">
        <v>0.157</v>
      </c>
      <c r="AZ32" s="17">
        <v>0.59</v>
      </c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</row>
    <row r="33" spans="1:75">
      <c r="A33" s="8" t="s">
        <v>45</v>
      </c>
      <c r="B33" s="47">
        <v>3439.57</v>
      </c>
      <c r="C33" s="47">
        <f t="shared" si="3"/>
        <v>11284.67847769029</v>
      </c>
      <c r="D33" s="42" t="s">
        <v>46</v>
      </c>
      <c r="E33" s="11">
        <v>0.17699999999999999</v>
      </c>
      <c r="F33" s="12">
        <v>0</v>
      </c>
      <c r="G33" s="11">
        <v>2.6</v>
      </c>
      <c r="H33" s="11">
        <v>0.03</v>
      </c>
      <c r="I33" s="11">
        <v>0.01</v>
      </c>
      <c r="J33" s="13">
        <v>0</v>
      </c>
      <c r="K33" s="13">
        <v>0</v>
      </c>
      <c r="L33" s="13">
        <v>0</v>
      </c>
      <c r="M33" s="13">
        <v>19.527617630649061</v>
      </c>
      <c r="N33" s="13">
        <v>5.5793193230425882</v>
      </c>
      <c r="O33" s="13">
        <v>14.878184861446902</v>
      </c>
      <c r="P33" s="13">
        <v>10.693695369164962</v>
      </c>
      <c r="Q33" s="13">
        <v>0</v>
      </c>
      <c r="R33" s="13">
        <v>2.3247163846010785</v>
      </c>
      <c r="S33" s="13">
        <v>9.2988655384043141E-3</v>
      </c>
      <c r="T33" s="13">
        <v>0.9298865538404314</v>
      </c>
      <c r="U33" s="13">
        <v>0.4649432769202157</v>
      </c>
      <c r="V33" s="13">
        <v>9.2988655384043141E-3</v>
      </c>
      <c r="W33" s="13">
        <v>0</v>
      </c>
      <c r="X33" s="13">
        <v>0</v>
      </c>
      <c r="Y33" s="13">
        <v>0</v>
      </c>
      <c r="Z33" s="13">
        <v>15.808071415287333</v>
      </c>
      <c r="AA33" s="13">
        <v>0</v>
      </c>
      <c r="AB33" s="13">
        <v>0.4649432769202157</v>
      </c>
      <c r="AC33" s="13">
        <v>0.4649432769202157</v>
      </c>
      <c r="AD33" s="13">
        <v>0</v>
      </c>
      <c r="AE33" s="13">
        <v>0</v>
      </c>
      <c r="AF33" s="13">
        <v>0</v>
      </c>
      <c r="AG33" s="13">
        <v>0</v>
      </c>
      <c r="AH33" s="13">
        <v>23.247163846010785</v>
      </c>
      <c r="AI33" s="13">
        <v>0</v>
      </c>
      <c r="AJ33" s="13">
        <v>0</v>
      </c>
      <c r="AK33" s="13">
        <v>0</v>
      </c>
      <c r="AL33" s="13">
        <v>0</v>
      </c>
      <c r="AM33" s="13">
        <v>4.1844894922819416</v>
      </c>
      <c r="AN33" s="13">
        <v>0</v>
      </c>
      <c r="AO33" s="13">
        <v>0</v>
      </c>
      <c r="AP33" s="13">
        <v>1.394829830760647</v>
      </c>
      <c r="AQ33" s="13">
        <v>9.2988655384043141E-3</v>
      </c>
      <c r="AR33" s="13">
        <v>0</v>
      </c>
      <c r="AS33" s="13">
        <v>0</v>
      </c>
      <c r="AT33" s="13">
        <v>9.2988655384043141E-3</v>
      </c>
      <c r="AU33" s="13">
        <f t="shared" si="0"/>
        <v>99.999999999999986</v>
      </c>
      <c r="AV33" s="13">
        <f t="shared" si="1"/>
        <v>99.999999999999986</v>
      </c>
      <c r="AW33" s="13">
        <f t="shared" si="2"/>
        <v>100</v>
      </c>
      <c r="AX33" s="14"/>
      <c r="AY33" s="17">
        <v>0.13300000000000001</v>
      </c>
      <c r="AZ33" s="17">
        <v>0.5</v>
      </c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</row>
    <row r="34" spans="1:75">
      <c r="A34" s="8" t="s">
        <v>45</v>
      </c>
      <c r="B34" s="47">
        <v>3441.61</v>
      </c>
      <c r="C34" s="47">
        <f t="shared" si="3"/>
        <v>11291.371391076116</v>
      </c>
      <c r="D34" s="42" t="s">
        <v>54</v>
      </c>
      <c r="E34" s="11">
        <v>0.16500000000000001</v>
      </c>
      <c r="F34" s="12">
        <v>13</v>
      </c>
      <c r="G34" s="11">
        <v>19.399999999999999</v>
      </c>
      <c r="H34" s="11">
        <v>157</v>
      </c>
      <c r="I34" s="11">
        <v>61</v>
      </c>
      <c r="J34" s="13">
        <v>10.4</v>
      </c>
      <c r="K34" s="13">
        <v>2.5999999999999996</v>
      </c>
      <c r="L34" s="13">
        <v>13</v>
      </c>
      <c r="M34" s="13">
        <v>27.032625582599682</v>
      </c>
      <c r="N34" s="13">
        <v>9.4614189539098881</v>
      </c>
      <c r="O34" s="13">
        <v>14.867944070429825</v>
      </c>
      <c r="P34" s="13">
        <v>9.0108751941998939</v>
      </c>
      <c r="Q34" s="13">
        <v>0.45054375970999472</v>
      </c>
      <c r="R34" s="13">
        <v>4.0548938373899519</v>
      </c>
      <c r="S34" s="13">
        <v>0</v>
      </c>
      <c r="T34" s="13">
        <v>1.351631279129984</v>
      </c>
      <c r="U34" s="13">
        <v>0.45054375970999472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9.0108751941998938E-3</v>
      </c>
      <c r="AC34" s="13">
        <v>9.0108751941998938E-3</v>
      </c>
      <c r="AD34" s="13">
        <v>0</v>
      </c>
      <c r="AE34" s="13">
        <v>8.5603314344898997</v>
      </c>
      <c r="AF34" s="13">
        <v>0</v>
      </c>
      <c r="AG34" s="13">
        <v>0</v>
      </c>
      <c r="AH34" s="13">
        <v>1.351631279129984</v>
      </c>
      <c r="AI34" s="13">
        <v>9.0108751941998938E-3</v>
      </c>
      <c r="AJ34" s="13">
        <v>0</v>
      </c>
      <c r="AK34" s="13">
        <v>9.0108751941998938E-3</v>
      </c>
      <c r="AL34" s="13">
        <v>0</v>
      </c>
      <c r="AM34" s="13">
        <v>8.1097876747799038</v>
      </c>
      <c r="AN34" s="13">
        <v>0</v>
      </c>
      <c r="AO34" s="13">
        <v>0</v>
      </c>
      <c r="AP34" s="13">
        <v>0.45054375970999472</v>
      </c>
      <c r="AQ34" s="13">
        <v>1.351631279129984</v>
      </c>
      <c r="AR34" s="13">
        <v>0.45054375970999472</v>
      </c>
      <c r="AS34" s="13">
        <v>0</v>
      </c>
      <c r="AT34" s="13">
        <v>9.0108751941998938E-3</v>
      </c>
      <c r="AU34" s="13">
        <f t="shared" ref="AU34:AU79" si="4">SUM(M34:AT34)</f>
        <v>87.000000000000043</v>
      </c>
      <c r="AV34" s="13">
        <f t="shared" si="1"/>
        <v>100.00000000000004</v>
      </c>
      <c r="AW34" s="13">
        <f t="shared" si="2"/>
        <v>87</v>
      </c>
      <c r="AX34" s="14"/>
      <c r="AY34" s="17">
        <v>0.161</v>
      </c>
      <c r="AZ34" s="17">
        <v>0.55800000000000005</v>
      </c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</row>
    <row r="35" spans="1:75">
      <c r="A35" s="8" t="s">
        <v>45</v>
      </c>
      <c r="B35" s="47">
        <v>3442.83</v>
      </c>
      <c r="C35" s="47">
        <f t="shared" si="3"/>
        <v>11295.374015748032</v>
      </c>
      <c r="D35" s="42" t="s">
        <v>50</v>
      </c>
      <c r="E35" s="11">
        <v>0.11</v>
      </c>
      <c r="F35" s="15">
        <v>14</v>
      </c>
      <c r="G35" s="11">
        <v>17.899999999999999</v>
      </c>
      <c r="H35" s="11">
        <v>106</v>
      </c>
      <c r="I35" s="11">
        <v>47</v>
      </c>
      <c r="J35" s="13">
        <v>12</v>
      </c>
      <c r="K35" s="16">
        <v>2</v>
      </c>
      <c r="L35" s="13">
        <v>14</v>
      </c>
      <c r="M35" s="13">
        <v>37</v>
      </c>
      <c r="N35" s="13">
        <v>3</v>
      </c>
      <c r="O35" s="13">
        <v>13</v>
      </c>
      <c r="P35" s="13">
        <v>13</v>
      </c>
      <c r="Q35" s="13">
        <v>1</v>
      </c>
      <c r="R35" s="13">
        <v>2.5</v>
      </c>
      <c r="S35" s="13">
        <v>0</v>
      </c>
      <c r="T35" s="13">
        <v>1.5</v>
      </c>
      <c r="U35" s="13">
        <v>0</v>
      </c>
      <c r="V35" s="13">
        <v>0</v>
      </c>
      <c r="W35" s="13">
        <v>0</v>
      </c>
      <c r="X35" s="13">
        <v>0.5</v>
      </c>
      <c r="Y35" s="13">
        <v>0</v>
      </c>
      <c r="Z35" s="13">
        <v>1.25</v>
      </c>
      <c r="AA35" s="13">
        <v>0</v>
      </c>
      <c r="AB35" s="13">
        <v>1</v>
      </c>
      <c r="AC35" s="13">
        <v>0</v>
      </c>
      <c r="AD35" s="13">
        <v>0</v>
      </c>
      <c r="AE35" s="13">
        <v>7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4</v>
      </c>
      <c r="AN35" s="13">
        <v>0</v>
      </c>
      <c r="AO35" s="13">
        <v>0</v>
      </c>
      <c r="AP35" s="13">
        <v>0</v>
      </c>
      <c r="AQ35" s="13">
        <v>0.75</v>
      </c>
      <c r="AR35" s="13">
        <v>0.5</v>
      </c>
      <c r="AS35" s="13">
        <v>0</v>
      </c>
      <c r="AT35" s="13">
        <v>0</v>
      </c>
      <c r="AU35" s="13">
        <f t="shared" si="4"/>
        <v>86</v>
      </c>
      <c r="AV35" s="13">
        <f t="shared" si="1"/>
        <v>100</v>
      </c>
      <c r="AW35" s="13">
        <f t="shared" si="2"/>
        <v>86</v>
      </c>
      <c r="AX35" s="14">
        <v>67</v>
      </c>
      <c r="AY35" s="17">
        <v>0.26800000000000002</v>
      </c>
      <c r="AZ35" s="17">
        <v>0.61</v>
      </c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S35" s="24"/>
      <c r="BV35" s="24"/>
    </row>
    <row r="36" spans="1:75">
      <c r="A36" s="9" t="s">
        <v>47</v>
      </c>
      <c r="B36" s="47">
        <v>3486.02</v>
      </c>
      <c r="C36" s="47">
        <f t="shared" si="3"/>
        <v>11437.073490813647</v>
      </c>
      <c r="D36" s="41" t="s">
        <v>53</v>
      </c>
      <c r="E36" s="11">
        <v>0.41</v>
      </c>
      <c r="F36" s="15">
        <v>15.75</v>
      </c>
      <c r="G36" s="11">
        <v>24</v>
      </c>
      <c r="H36" s="11">
        <v>13</v>
      </c>
      <c r="I36" s="11">
        <v>7.8</v>
      </c>
      <c r="J36" s="13">
        <v>10</v>
      </c>
      <c r="K36" s="16">
        <v>5.75</v>
      </c>
      <c r="L36" s="13">
        <v>15.75</v>
      </c>
      <c r="M36" s="13">
        <v>25</v>
      </c>
      <c r="N36" s="13">
        <v>3.75</v>
      </c>
      <c r="O36" s="13">
        <v>7.25</v>
      </c>
      <c r="P36" s="13">
        <v>12</v>
      </c>
      <c r="Q36" s="13">
        <v>0</v>
      </c>
      <c r="R36" s="13">
        <v>0</v>
      </c>
      <c r="S36" s="13">
        <v>0</v>
      </c>
      <c r="T36" s="13">
        <v>0.75</v>
      </c>
      <c r="U36" s="13">
        <v>0.5</v>
      </c>
      <c r="V36" s="13">
        <v>0</v>
      </c>
      <c r="W36" s="13">
        <v>0</v>
      </c>
      <c r="X36" s="13">
        <v>1.25</v>
      </c>
      <c r="Y36" s="13">
        <v>0</v>
      </c>
      <c r="Z36" s="13">
        <v>0</v>
      </c>
      <c r="AA36" s="13">
        <v>0</v>
      </c>
      <c r="AB36" s="13">
        <v>5</v>
      </c>
      <c r="AC36" s="13">
        <v>0</v>
      </c>
      <c r="AD36" s="13">
        <v>0</v>
      </c>
      <c r="AE36" s="13">
        <v>0</v>
      </c>
      <c r="AF36" s="13">
        <v>9</v>
      </c>
      <c r="AG36" s="13">
        <v>0</v>
      </c>
      <c r="AH36" s="13">
        <v>0.5</v>
      </c>
      <c r="AI36" s="13">
        <v>0</v>
      </c>
      <c r="AJ36" s="13">
        <v>0</v>
      </c>
      <c r="AK36" s="13">
        <v>0</v>
      </c>
      <c r="AL36" s="13">
        <v>0</v>
      </c>
      <c r="AM36" s="13">
        <v>18.25</v>
      </c>
      <c r="AN36" s="13">
        <v>0.5</v>
      </c>
      <c r="AO36" s="13">
        <v>0</v>
      </c>
      <c r="AP36" s="13">
        <v>0</v>
      </c>
      <c r="AQ36" s="13">
        <v>0</v>
      </c>
      <c r="AR36" s="13">
        <v>0</v>
      </c>
      <c r="AS36" s="13">
        <v>0.5</v>
      </c>
      <c r="AT36" s="13">
        <v>0</v>
      </c>
      <c r="AU36" s="13">
        <f t="shared" si="4"/>
        <v>84.25</v>
      </c>
      <c r="AV36" s="13">
        <f t="shared" si="1"/>
        <v>100</v>
      </c>
      <c r="AW36" s="13">
        <f t="shared" si="2"/>
        <v>84.25</v>
      </c>
      <c r="AX36" s="14">
        <v>89.4</v>
      </c>
      <c r="AY36" s="17">
        <v>0.105</v>
      </c>
      <c r="AZ36" s="17">
        <v>0.38</v>
      </c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P36" s="24"/>
    </row>
    <row r="37" spans="1:75">
      <c r="A37" s="9" t="s">
        <v>47</v>
      </c>
      <c r="B37" s="47">
        <v>3487.6</v>
      </c>
      <c r="C37" s="47">
        <f t="shared" si="3"/>
        <v>11442.257217847768</v>
      </c>
      <c r="D37" s="41" t="s">
        <v>53</v>
      </c>
      <c r="E37" s="11">
        <v>0.51</v>
      </c>
      <c r="F37" s="15">
        <v>15.3</v>
      </c>
      <c r="G37" s="11">
        <v>20.100000000000001</v>
      </c>
      <c r="H37" s="11">
        <v>19</v>
      </c>
      <c r="I37" s="11">
        <v>7.4</v>
      </c>
      <c r="J37" s="13">
        <v>7.6</v>
      </c>
      <c r="K37" s="13">
        <v>7.7000000000000011</v>
      </c>
      <c r="L37" s="13">
        <v>15.3</v>
      </c>
      <c r="M37" s="13">
        <v>21.268833087149183</v>
      </c>
      <c r="N37" s="13">
        <v>6.6725750861644508</v>
      </c>
      <c r="O37" s="13">
        <v>9.5918266863613972</v>
      </c>
      <c r="P37" s="13">
        <v>9.5918266863613972</v>
      </c>
      <c r="Q37" s="13">
        <v>1.2511078286558346</v>
      </c>
      <c r="R37" s="13">
        <v>4.5873953717380598</v>
      </c>
      <c r="S37" s="13">
        <v>8.3407188577055633E-3</v>
      </c>
      <c r="T37" s="13">
        <v>2.5022156573116692</v>
      </c>
      <c r="U37" s="13">
        <v>8.3407188577055633E-3</v>
      </c>
      <c r="V37" s="13">
        <v>8.3407188577055633E-3</v>
      </c>
      <c r="W37" s="13">
        <v>0</v>
      </c>
      <c r="X37" s="13">
        <v>1.2511078286558346</v>
      </c>
      <c r="Y37" s="13">
        <v>0</v>
      </c>
      <c r="Z37" s="13">
        <v>4.1703594288527812</v>
      </c>
      <c r="AA37" s="13">
        <v>0</v>
      </c>
      <c r="AB37" s="13">
        <v>2.0851797144263906</v>
      </c>
      <c r="AC37" s="13">
        <v>2.0851797144263906</v>
      </c>
      <c r="AD37" s="13">
        <v>0</v>
      </c>
      <c r="AE37" s="13">
        <v>2.0851797144263906</v>
      </c>
      <c r="AF37" s="13">
        <v>6.2555391432791723</v>
      </c>
      <c r="AG37" s="13">
        <v>0</v>
      </c>
      <c r="AH37" s="13">
        <v>2.5022156573116692</v>
      </c>
      <c r="AI37" s="13">
        <v>0</v>
      </c>
      <c r="AJ37" s="13">
        <v>0</v>
      </c>
      <c r="AK37" s="13">
        <v>8.3407188577055633E-3</v>
      </c>
      <c r="AL37" s="13">
        <v>0</v>
      </c>
      <c r="AM37" s="13">
        <v>8.3407188577055624</v>
      </c>
      <c r="AN37" s="13">
        <v>0</v>
      </c>
      <c r="AO37" s="13">
        <v>0</v>
      </c>
      <c r="AP37" s="13">
        <v>8.3407188577055633E-3</v>
      </c>
      <c r="AQ37" s="13">
        <v>0.41703594288527818</v>
      </c>
      <c r="AR37" s="13">
        <v>0</v>
      </c>
      <c r="AS37" s="13">
        <v>0</v>
      </c>
      <c r="AT37" s="13">
        <v>0</v>
      </c>
      <c r="AU37" s="13">
        <f t="shared" si="4"/>
        <v>84.699999999999989</v>
      </c>
      <c r="AV37" s="13">
        <f t="shared" si="1"/>
        <v>99.999999999999986</v>
      </c>
      <c r="AW37" s="13">
        <f t="shared" si="2"/>
        <v>84.7</v>
      </c>
      <c r="AX37" s="14"/>
      <c r="AY37" s="17">
        <v>0.109</v>
      </c>
      <c r="AZ37" s="17">
        <v>0.52700000000000002</v>
      </c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P37" s="24"/>
    </row>
    <row r="38" spans="1:75">
      <c r="A38" s="9" t="s">
        <v>47</v>
      </c>
      <c r="B38" s="47">
        <v>3489.13</v>
      </c>
      <c r="C38" s="47">
        <f t="shared" si="3"/>
        <v>11447.276902887139</v>
      </c>
      <c r="D38" s="41" t="s">
        <v>53</v>
      </c>
      <c r="E38" s="11">
        <v>0.44</v>
      </c>
      <c r="F38" s="15">
        <v>15</v>
      </c>
      <c r="G38" s="11">
        <v>18.3</v>
      </c>
      <c r="H38" s="11">
        <v>9</v>
      </c>
      <c r="I38" s="11">
        <v>2.7</v>
      </c>
      <c r="J38" s="13">
        <v>12</v>
      </c>
      <c r="K38" s="16">
        <v>3</v>
      </c>
      <c r="L38" s="13">
        <v>15</v>
      </c>
      <c r="M38" s="13">
        <v>26</v>
      </c>
      <c r="N38" s="13">
        <v>3.25</v>
      </c>
      <c r="O38" s="13">
        <v>10</v>
      </c>
      <c r="P38" s="13">
        <v>9.75</v>
      </c>
      <c r="Q38" s="13">
        <v>0.25</v>
      </c>
      <c r="R38" s="13">
        <v>0.75</v>
      </c>
      <c r="S38" s="13">
        <v>0</v>
      </c>
      <c r="T38" s="13">
        <v>4</v>
      </c>
      <c r="U38" s="13">
        <v>0.5</v>
      </c>
      <c r="V38" s="13">
        <v>0</v>
      </c>
      <c r="W38" s="13">
        <v>0</v>
      </c>
      <c r="X38" s="13">
        <v>0.5</v>
      </c>
      <c r="Y38" s="13">
        <v>0</v>
      </c>
      <c r="Z38" s="13">
        <v>0.25</v>
      </c>
      <c r="AA38" s="13">
        <v>0</v>
      </c>
      <c r="AB38" s="13">
        <v>7</v>
      </c>
      <c r="AC38" s="13">
        <v>0</v>
      </c>
      <c r="AD38" s="13">
        <v>1</v>
      </c>
      <c r="AE38" s="13">
        <v>0</v>
      </c>
      <c r="AF38" s="13">
        <v>6</v>
      </c>
      <c r="AG38" s="13">
        <v>0</v>
      </c>
      <c r="AH38" s="13">
        <v>0</v>
      </c>
      <c r="AI38" s="13">
        <v>0</v>
      </c>
      <c r="AJ38" s="13">
        <v>0.5</v>
      </c>
      <c r="AK38" s="13">
        <v>0</v>
      </c>
      <c r="AL38" s="13">
        <v>1.5</v>
      </c>
      <c r="AM38" s="13">
        <v>11.25</v>
      </c>
      <c r="AN38" s="13">
        <v>2.5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f t="shared" si="4"/>
        <v>85</v>
      </c>
      <c r="AV38" s="13">
        <f t="shared" si="1"/>
        <v>100</v>
      </c>
      <c r="AW38" s="13">
        <f t="shared" si="2"/>
        <v>85</v>
      </c>
      <c r="AX38" s="14">
        <v>80.98</v>
      </c>
      <c r="AY38" s="17">
        <v>9.4E-2</v>
      </c>
      <c r="AZ38" s="17">
        <v>0.26</v>
      </c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P38" s="24"/>
    </row>
    <row r="39" spans="1:75">
      <c r="A39" s="9" t="s">
        <v>47</v>
      </c>
      <c r="B39" s="47">
        <v>3491.96</v>
      </c>
      <c r="C39" s="47">
        <f t="shared" si="3"/>
        <v>11456.561679790026</v>
      </c>
      <c r="D39" s="41" t="s">
        <v>53</v>
      </c>
      <c r="E39" s="11">
        <v>0.43</v>
      </c>
      <c r="F39" s="15">
        <v>12.75</v>
      </c>
      <c r="G39" s="11">
        <v>14.7</v>
      </c>
      <c r="H39" s="11">
        <v>1.5</v>
      </c>
      <c r="I39" s="11">
        <v>0.46</v>
      </c>
      <c r="J39" s="13">
        <v>7</v>
      </c>
      <c r="K39" s="16">
        <v>5.75</v>
      </c>
      <c r="L39" s="13">
        <v>12.75</v>
      </c>
      <c r="M39" s="13">
        <v>26.75</v>
      </c>
      <c r="N39" s="13">
        <v>3.25</v>
      </c>
      <c r="O39" s="13">
        <v>6</v>
      </c>
      <c r="P39" s="13">
        <v>9.5</v>
      </c>
      <c r="Q39" s="13">
        <v>0</v>
      </c>
      <c r="R39" s="13">
        <v>0.75</v>
      </c>
      <c r="S39" s="13">
        <v>0</v>
      </c>
      <c r="T39" s="13">
        <v>1</v>
      </c>
      <c r="U39" s="13">
        <v>1.25</v>
      </c>
      <c r="V39" s="13">
        <v>0</v>
      </c>
      <c r="W39" s="13">
        <v>0</v>
      </c>
      <c r="X39" s="13">
        <v>0</v>
      </c>
      <c r="Y39" s="13">
        <v>0</v>
      </c>
      <c r="Z39" s="13">
        <v>1.5</v>
      </c>
      <c r="AA39" s="13">
        <v>0</v>
      </c>
      <c r="AB39" s="13">
        <v>14.5</v>
      </c>
      <c r="AC39" s="13">
        <v>0</v>
      </c>
      <c r="AD39" s="13">
        <v>0</v>
      </c>
      <c r="AE39" s="13">
        <v>0.25</v>
      </c>
      <c r="AF39" s="13">
        <v>7</v>
      </c>
      <c r="AG39" s="13">
        <v>0</v>
      </c>
      <c r="AH39" s="13">
        <v>0</v>
      </c>
      <c r="AI39" s="13">
        <v>0</v>
      </c>
      <c r="AJ39" s="13">
        <v>3</v>
      </c>
      <c r="AK39" s="13">
        <v>0</v>
      </c>
      <c r="AL39" s="13">
        <v>0.5</v>
      </c>
      <c r="AM39" s="13">
        <v>10.25</v>
      </c>
      <c r="AN39" s="13">
        <v>1</v>
      </c>
      <c r="AO39" s="13">
        <v>0</v>
      </c>
      <c r="AP39" s="13">
        <v>0.5</v>
      </c>
      <c r="AQ39" s="13">
        <v>0</v>
      </c>
      <c r="AR39" s="13">
        <v>0</v>
      </c>
      <c r="AS39" s="13">
        <v>0.25</v>
      </c>
      <c r="AT39" s="13">
        <v>0</v>
      </c>
      <c r="AU39" s="13">
        <f t="shared" si="4"/>
        <v>87.25</v>
      </c>
      <c r="AV39" s="13">
        <f t="shared" si="1"/>
        <v>100</v>
      </c>
      <c r="AW39" s="13">
        <f t="shared" si="2"/>
        <v>87.25</v>
      </c>
      <c r="AX39" s="14">
        <v>84.74</v>
      </c>
      <c r="AY39" s="17">
        <v>9.5000000000000001E-2</v>
      </c>
      <c r="AZ39" s="17">
        <v>0.49</v>
      </c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P39" s="24"/>
    </row>
    <row r="40" spans="1:75">
      <c r="A40" s="9" t="s">
        <v>47</v>
      </c>
      <c r="B40" s="47">
        <v>3496.62</v>
      </c>
      <c r="C40" s="47">
        <f t="shared" si="3"/>
        <v>11471.850393700786</v>
      </c>
      <c r="D40" s="41" t="s">
        <v>53</v>
      </c>
      <c r="E40" s="11">
        <v>0.37</v>
      </c>
      <c r="F40" s="15">
        <v>6.5</v>
      </c>
      <c r="G40" s="11">
        <v>16.7</v>
      </c>
      <c r="H40" s="11">
        <v>0.81</v>
      </c>
      <c r="I40" s="11">
        <v>1.4</v>
      </c>
      <c r="J40" s="13">
        <v>4</v>
      </c>
      <c r="K40" s="16">
        <v>2.5</v>
      </c>
      <c r="L40" s="13">
        <v>6.5</v>
      </c>
      <c r="M40" s="13">
        <v>25</v>
      </c>
      <c r="N40" s="13">
        <v>2.25</v>
      </c>
      <c r="O40" s="13">
        <v>6.25</v>
      </c>
      <c r="P40" s="13">
        <v>9.25</v>
      </c>
      <c r="Q40" s="13">
        <v>0</v>
      </c>
      <c r="R40" s="13">
        <v>0</v>
      </c>
      <c r="S40" s="13">
        <v>0</v>
      </c>
      <c r="T40" s="13">
        <v>4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12.25</v>
      </c>
      <c r="AC40" s="13">
        <v>0</v>
      </c>
      <c r="AD40" s="13">
        <v>16.25</v>
      </c>
      <c r="AE40" s="13">
        <v>0</v>
      </c>
      <c r="AF40" s="13">
        <v>3.75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3.75</v>
      </c>
      <c r="AM40" s="13">
        <v>10.5</v>
      </c>
      <c r="AN40" s="13">
        <v>0</v>
      </c>
      <c r="AO40" s="13">
        <v>0</v>
      </c>
      <c r="AP40" s="13">
        <v>0.25</v>
      </c>
      <c r="AQ40" s="13">
        <v>0</v>
      </c>
      <c r="AR40" s="13">
        <v>0</v>
      </c>
      <c r="AS40" s="13">
        <v>0</v>
      </c>
      <c r="AT40" s="13">
        <v>0</v>
      </c>
      <c r="AU40" s="13">
        <f t="shared" si="4"/>
        <v>93.5</v>
      </c>
      <c r="AV40" s="13">
        <f t="shared" si="1"/>
        <v>100</v>
      </c>
      <c r="AW40" s="13">
        <f t="shared" si="2"/>
        <v>93.5</v>
      </c>
      <c r="AX40" s="14">
        <v>78.180000000000007</v>
      </c>
      <c r="AY40" s="17">
        <v>8.4000000000000005E-2</v>
      </c>
      <c r="AZ40" s="17">
        <v>0.28999999999999998</v>
      </c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P40" s="24"/>
    </row>
    <row r="41" spans="1:75">
      <c r="A41" s="9" t="s">
        <v>47</v>
      </c>
      <c r="B41" s="47">
        <v>3498.27</v>
      </c>
      <c r="C41" s="47">
        <f t="shared" si="3"/>
        <v>11477.263779527559</v>
      </c>
      <c r="D41" s="41" t="s">
        <v>53</v>
      </c>
      <c r="E41" s="11">
        <v>0.38</v>
      </c>
      <c r="F41" s="15">
        <v>13.8</v>
      </c>
      <c r="G41" s="11">
        <v>20.7</v>
      </c>
      <c r="H41" s="11">
        <v>8.6</v>
      </c>
      <c r="I41" s="11">
        <v>3</v>
      </c>
      <c r="J41" s="13">
        <v>5.6</v>
      </c>
      <c r="K41" s="13">
        <v>8.2000000000000011</v>
      </c>
      <c r="L41" s="13">
        <v>13.8</v>
      </c>
      <c r="M41" s="13">
        <v>22.500985027580771</v>
      </c>
      <c r="N41" s="13">
        <v>4.2454688731284476</v>
      </c>
      <c r="O41" s="13">
        <v>11.887312844759652</v>
      </c>
      <c r="P41" s="13">
        <v>12.311859732072497</v>
      </c>
      <c r="Q41" s="13">
        <v>1.2736406619385343</v>
      </c>
      <c r="R41" s="13">
        <v>3.8209219858156027</v>
      </c>
      <c r="S41" s="13">
        <v>8.4909377462568953E-3</v>
      </c>
      <c r="T41" s="13">
        <v>3.8209219858156027</v>
      </c>
      <c r="U41" s="13">
        <v>0.42454688731284473</v>
      </c>
      <c r="V41" s="13">
        <v>8.4909377462568953E-3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2.971828211189913</v>
      </c>
      <c r="AC41" s="13">
        <v>2.971828211189913</v>
      </c>
      <c r="AD41" s="13">
        <v>0</v>
      </c>
      <c r="AE41" s="13">
        <v>1.6981875492513789</v>
      </c>
      <c r="AF41" s="13">
        <v>3.8209219858156027</v>
      </c>
      <c r="AG41" s="13">
        <v>0</v>
      </c>
      <c r="AH41" s="13">
        <v>0</v>
      </c>
      <c r="AI41" s="13">
        <v>0</v>
      </c>
      <c r="AJ41" s="13">
        <v>0</v>
      </c>
      <c r="AK41" s="13">
        <v>1.6981875492513789</v>
      </c>
      <c r="AL41" s="13">
        <v>0</v>
      </c>
      <c r="AM41" s="13">
        <v>12.311859732072497</v>
      </c>
      <c r="AN41" s="13">
        <v>0</v>
      </c>
      <c r="AO41" s="13">
        <v>0</v>
      </c>
      <c r="AP41" s="13">
        <v>0.42454688731284473</v>
      </c>
      <c r="AQ41" s="13">
        <v>0</v>
      </c>
      <c r="AR41" s="13">
        <v>0</v>
      </c>
      <c r="AS41" s="13">
        <v>0</v>
      </c>
      <c r="AT41" s="13">
        <v>0</v>
      </c>
      <c r="AU41" s="13">
        <f t="shared" si="4"/>
        <v>86.199999999999989</v>
      </c>
      <c r="AV41" s="13">
        <f t="shared" si="1"/>
        <v>99.999999999999986</v>
      </c>
      <c r="AW41" s="13">
        <f t="shared" si="2"/>
        <v>86.2</v>
      </c>
      <c r="AX41" s="14"/>
      <c r="AY41" s="17">
        <v>0.09</v>
      </c>
      <c r="AZ41" s="17">
        <v>0.52100000000000002</v>
      </c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P41" s="24"/>
    </row>
    <row r="42" spans="1:75">
      <c r="A42" s="9" t="s">
        <v>47</v>
      </c>
      <c r="B42" s="47">
        <v>3502.68</v>
      </c>
      <c r="C42" s="47">
        <f t="shared" si="3"/>
        <v>11491.732283464566</v>
      </c>
      <c r="D42" s="41" t="s">
        <v>53</v>
      </c>
      <c r="E42" s="11">
        <v>0.41</v>
      </c>
      <c r="F42" s="15">
        <v>13</v>
      </c>
      <c r="G42" s="11">
        <v>17.5</v>
      </c>
      <c r="H42" s="11">
        <v>3.9</v>
      </c>
      <c r="I42" s="11">
        <v>2.7</v>
      </c>
      <c r="J42" s="13">
        <v>7</v>
      </c>
      <c r="K42" s="16">
        <v>6</v>
      </c>
      <c r="L42" s="13">
        <v>13</v>
      </c>
      <c r="M42" s="13">
        <v>31.5</v>
      </c>
      <c r="N42" s="13">
        <v>4.5</v>
      </c>
      <c r="O42" s="13">
        <v>10</v>
      </c>
      <c r="P42" s="13">
        <v>12.25</v>
      </c>
      <c r="Q42" s="13">
        <v>0</v>
      </c>
      <c r="R42" s="13">
        <v>0.5</v>
      </c>
      <c r="S42" s="13">
        <v>0</v>
      </c>
      <c r="T42" s="13">
        <v>1.75</v>
      </c>
      <c r="U42" s="13">
        <v>0.5</v>
      </c>
      <c r="V42" s="13">
        <v>0</v>
      </c>
      <c r="W42" s="13">
        <v>0</v>
      </c>
      <c r="X42" s="13">
        <v>0</v>
      </c>
      <c r="Y42" s="13">
        <v>0.25</v>
      </c>
      <c r="Z42" s="13">
        <v>1</v>
      </c>
      <c r="AA42" s="13">
        <v>0</v>
      </c>
      <c r="AB42" s="13">
        <v>3</v>
      </c>
      <c r="AC42" s="13">
        <v>0</v>
      </c>
      <c r="AD42" s="13">
        <v>0</v>
      </c>
      <c r="AE42" s="13">
        <v>0</v>
      </c>
      <c r="AF42" s="13">
        <v>6</v>
      </c>
      <c r="AG42" s="13">
        <v>0</v>
      </c>
      <c r="AH42" s="13">
        <v>0</v>
      </c>
      <c r="AI42" s="13">
        <v>0</v>
      </c>
      <c r="AJ42" s="13">
        <v>3.5</v>
      </c>
      <c r="AK42" s="13">
        <v>0</v>
      </c>
      <c r="AL42" s="13">
        <v>0</v>
      </c>
      <c r="AM42" s="13">
        <v>9</v>
      </c>
      <c r="AN42" s="13">
        <v>1.25</v>
      </c>
      <c r="AO42" s="13">
        <v>0</v>
      </c>
      <c r="AP42" s="13">
        <v>0</v>
      </c>
      <c r="AQ42" s="13">
        <v>1</v>
      </c>
      <c r="AR42" s="13">
        <v>1</v>
      </c>
      <c r="AS42" s="13">
        <v>0</v>
      </c>
      <c r="AT42" s="13">
        <v>0</v>
      </c>
      <c r="AU42" s="13">
        <f t="shared" si="4"/>
        <v>87</v>
      </c>
      <c r="AV42" s="13">
        <f t="shared" si="1"/>
        <v>100</v>
      </c>
      <c r="AW42" s="13">
        <f t="shared" si="2"/>
        <v>87</v>
      </c>
      <c r="AX42" s="14">
        <v>58.78</v>
      </c>
      <c r="AY42" s="17">
        <v>0.112</v>
      </c>
      <c r="AZ42" s="17">
        <v>0.38</v>
      </c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P42" s="24"/>
    </row>
    <row r="43" spans="1:75">
      <c r="A43" s="9" t="s">
        <v>47</v>
      </c>
      <c r="B43" s="47">
        <v>3506.05</v>
      </c>
      <c r="C43" s="47">
        <f t="shared" si="3"/>
        <v>11502.788713910761</v>
      </c>
      <c r="D43" s="41" t="s">
        <v>53</v>
      </c>
      <c r="E43" s="11">
        <v>0.43</v>
      </c>
      <c r="F43" s="15">
        <v>13.5</v>
      </c>
      <c r="G43" s="11">
        <v>20.9</v>
      </c>
      <c r="H43" s="11">
        <v>14</v>
      </c>
      <c r="I43" s="11">
        <v>14</v>
      </c>
      <c r="J43" s="13">
        <v>10</v>
      </c>
      <c r="K43" s="16">
        <v>3.5</v>
      </c>
      <c r="L43" s="13">
        <v>13.5</v>
      </c>
      <c r="M43" s="13">
        <v>35</v>
      </c>
      <c r="N43" s="13">
        <v>4.25</v>
      </c>
      <c r="O43" s="13">
        <v>10.25</v>
      </c>
      <c r="P43" s="13">
        <v>12</v>
      </c>
      <c r="Q43" s="13">
        <v>0</v>
      </c>
      <c r="R43" s="13">
        <v>1.75</v>
      </c>
      <c r="S43" s="13">
        <v>0</v>
      </c>
      <c r="T43" s="13">
        <v>3</v>
      </c>
      <c r="U43" s="13">
        <v>0.5</v>
      </c>
      <c r="V43" s="13">
        <v>0.25</v>
      </c>
      <c r="W43" s="13">
        <v>0</v>
      </c>
      <c r="X43" s="13">
        <v>0</v>
      </c>
      <c r="Y43" s="13">
        <v>0</v>
      </c>
      <c r="Z43" s="13">
        <v>1.25</v>
      </c>
      <c r="AA43" s="13">
        <v>0</v>
      </c>
      <c r="AB43" s="13">
        <v>2</v>
      </c>
      <c r="AC43" s="13">
        <v>0</v>
      </c>
      <c r="AD43" s="13">
        <v>0</v>
      </c>
      <c r="AE43" s="13">
        <v>0</v>
      </c>
      <c r="AF43" s="13">
        <v>6.25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6.25</v>
      </c>
      <c r="AN43" s="13">
        <v>1.5</v>
      </c>
      <c r="AO43" s="13">
        <v>0</v>
      </c>
      <c r="AP43" s="13">
        <v>0</v>
      </c>
      <c r="AQ43" s="13">
        <v>1.25</v>
      </c>
      <c r="AR43" s="13">
        <v>1</v>
      </c>
      <c r="AS43" s="13">
        <v>0</v>
      </c>
      <c r="AT43" s="13">
        <v>0</v>
      </c>
      <c r="AU43" s="13">
        <f t="shared" si="4"/>
        <v>86.5</v>
      </c>
      <c r="AV43" s="13">
        <f t="shared" si="1"/>
        <v>100</v>
      </c>
      <c r="AW43" s="13">
        <f t="shared" si="2"/>
        <v>86.5</v>
      </c>
      <c r="AX43" s="14">
        <v>81.08</v>
      </c>
      <c r="AY43" s="17">
        <v>0.11600000000000001</v>
      </c>
      <c r="AZ43" s="17">
        <v>0.39</v>
      </c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P43" s="24"/>
    </row>
    <row r="44" spans="1:75">
      <c r="A44" s="9" t="s">
        <v>47</v>
      </c>
      <c r="B44" s="47">
        <v>3509.79</v>
      </c>
      <c r="C44" s="47">
        <f t="shared" si="3"/>
        <v>11515.05905511811</v>
      </c>
      <c r="D44" s="41" t="s">
        <v>53</v>
      </c>
      <c r="E44" s="11">
        <v>0.45</v>
      </c>
      <c r="F44" s="15">
        <v>6.6</v>
      </c>
      <c r="G44" s="11">
        <v>20.100000000000001</v>
      </c>
      <c r="H44" s="11">
        <v>82</v>
      </c>
      <c r="I44" s="11">
        <v>30</v>
      </c>
      <c r="J44" s="13">
        <v>6.5</v>
      </c>
      <c r="K44" s="13">
        <v>9.9999999999999645E-2</v>
      </c>
      <c r="L44" s="13">
        <v>6.6</v>
      </c>
      <c r="M44" s="13">
        <v>29.40041970620565</v>
      </c>
      <c r="N44" s="13">
        <v>11.666833216748271</v>
      </c>
      <c r="O44" s="13">
        <v>12.133506545418204</v>
      </c>
      <c r="P44" s="13">
        <v>9.8001399020685493</v>
      </c>
      <c r="Q44" s="13">
        <v>0.46667332866993089</v>
      </c>
      <c r="R44" s="13">
        <v>5.6000799440391713</v>
      </c>
      <c r="S44" s="13">
        <v>9.3334665733986188E-3</v>
      </c>
      <c r="T44" s="13">
        <v>0.93334665733986177</v>
      </c>
      <c r="U44" s="13">
        <v>9.3334665733986188E-3</v>
      </c>
      <c r="V44" s="13">
        <v>9.3334665733986188E-3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1.4000199860097928</v>
      </c>
      <c r="AC44" s="13">
        <v>1.4000199860097928</v>
      </c>
      <c r="AD44" s="13">
        <v>0</v>
      </c>
      <c r="AE44" s="13">
        <v>6.0667532727091018</v>
      </c>
      <c r="AF44" s="13">
        <v>0</v>
      </c>
      <c r="AG44" s="13">
        <v>0</v>
      </c>
      <c r="AH44" s="13">
        <v>9.3334665733986188E-3</v>
      </c>
      <c r="AI44" s="13">
        <v>0</v>
      </c>
      <c r="AJ44" s="13">
        <v>0</v>
      </c>
      <c r="AK44" s="13">
        <v>9.3334665733986188E-3</v>
      </c>
      <c r="AL44" s="13">
        <v>0</v>
      </c>
      <c r="AM44" s="13">
        <v>13.533526531427997</v>
      </c>
      <c r="AN44" s="13">
        <v>0</v>
      </c>
      <c r="AO44" s="13">
        <v>0</v>
      </c>
      <c r="AP44" s="13">
        <v>9.3334665733986188E-3</v>
      </c>
      <c r="AQ44" s="13">
        <v>0.93334665733986177</v>
      </c>
      <c r="AR44" s="13">
        <v>0</v>
      </c>
      <c r="AS44" s="13">
        <v>0</v>
      </c>
      <c r="AT44" s="13">
        <v>9.3334665733986188E-3</v>
      </c>
      <c r="AU44" s="13">
        <f t="shared" si="4"/>
        <v>93.399999999999977</v>
      </c>
      <c r="AV44" s="13">
        <f t="shared" si="1"/>
        <v>99.999999999999972</v>
      </c>
      <c r="AW44" s="13">
        <f t="shared" si="2"/>
        <v>93.4</v>
      </c>
      <c r="AX44" s="14"/>
      <c r="AY44" s="17">
        <v>0.2</v>
      </c>
      <c r="AZ44" s="17">
        <v>0.752</v>
      </c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P44" s="24"/>
    </row>
    <row r="45" spans="1:75">
      <c r="A45" s="9" t="s">
        <v>47</v>
      </c>
      <c r="B45" s="47">
        <v>3510.1</v>
      </c>
      <c r="C45" s="47">
        <f t="shared" si="3"/>
        <v>11516.076115485563</v>
      </c>
      <c r="D45" s="41" t="s">
        <v>53</v>
      </c>
      <c r="E45" s="11">
        <v>0.46</v>
      </c>
      <c r="F45" s="15">
        <v>15</v>
      </c>
      <c r="G45" s="11">
        <v>22.8</v>
      </c>
      <c r="H45" s="11">
        <v>249</v>
      </c>
      <c r="I45" s="11">
        <v>197</v>
      </c>
      <c r="J45" s="13">
        <v>14</v>
      </c>
      <c r="K45" s="16">
        <v>1</v>
      </c>
      <c r="L45" s="13">
        <v>15</v>
      </c>
      <c r="M45" s="13">
        <v>35.25</v>
      </c>
      <c r="N45" s="13">
        <v>4</v>
      </c>
      <c r="O45" s="13">
        <v>14.5</v>
      </c>
      <c r="P45" s="13">
        <v>12</v>
      </c>
      <c r="Q45" s="13">
        <v>0.5</v>
      </c>
      <c r="R45" s="13">
        <v>2</v>
      </c>
      <c r="S45" s="13">
        <v>0</v>
      </c>
      <c r="T45" s="13">
        <v>1.5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1</v>
      </c>
      <c r="AA45" s="13">
        <v>0</v>
      </c>
      <c r="AB45" s="13">
        <v>0.75</v>
      </c>
      <c r="AC45" s="13">
        <v>0</v>
      </c>
      <c r="AD45" s="13">
        <v>0</v>
      </c>
      <c r="AE45" s="13">
        <v>1</v>
      </c>
      <c r="AF45" s="13">
        <v>5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5.75</v>
      </c>
      <c r="AN45" s="13">
        <v>0</v>
      </c>
      <c r="AO45" s="13">
        <v>0</v>
      </c>
      <c r="AP45" s="13">
        <v>0</v>
      </c>
      <c r="AQ45" s="13">
        <v>0.75</v>
      </c>
      <c r="AR45" s="13">
        <v>1</v>
      </c>
      <c r="AS45" s="13">
        <v>0</v>
      </c>
      <c r="AT45" s="13">
        <v>0</v>
      </c>
      <c r="AU45" s="13">
        <f t="shared" si="4"/>
        <v>85</v>
      </c>
      <c r="AV45" s="13">
        <f t="shared" si="1"/>
        <v>100</v>
      </c>
      <c r="AW45" s="13">
        <f t="shared" si="2"/>
        <v>85</v>
      </c>
      <c r="AX45" s="14">
        <v>11.64</v>
      </c>
      <c r="AY45" s="17">
        <v>0.17899999999999999</v>
      </c>
      <c r="AZ45" s="17">
        <v>0.56999999999999995</v>
      </c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P45" s="24"/>
    </row>
    <row r="46" spans="1:75">
      <c r="A46" s="9" t="s">
        <v>47</v>
      </c>
      <c r="B46" s="47">
        <v>3513.03</v>
      </c>
      <c r="C46" s="47">
        <f t="shared" si="3"/>
        <v>11525.688976377953</v>
      </c>
      <c r="D46" s="41" t="s">
        <v>51</v>
      </c>
      <c r="E46" s="11">
        <v>0.39</v>
      </c>
      <c r="F46" s="15">
        <v>11.5</v>
      </c>
      <c r="G46" s="11">
        <v>19.2</v>
      </c>
      <c r="H46" s="11">
        <v>65</v>
      </c>
      <c r="I46" s="11">
        <v>44</v>
      </c>
      <c r="J46" s="13">
        <v>10.6</v>
      </c>
      <c r="K46" s="13">
        <v>0.90000000000000036</v>
      </c>
      <c r="L46" s="13">
        <v>11.5</v>
      </c>
      <c r="M46" s="13">
        <v>26.804644119131744</v>
      </c>
      <c r="N46" s="13">
        <v>10.721857647652698</v>
      </c>
      <c r="O46" s="13">
        <v>12.508833922261481</v>
      </c>
      <c r="P46" s="13">
        <v>7.1479050984351318</v>
      </c>
      <c r="Q46" s="13">
        <v>0.89348813730439147</v>
      </c>
      <c r="R46" s="13">
        <v>3.1272084805653702</v>
      </c>
      <c r="S46" s="13">
        <v>0</v>
      </c>
      <c r="T46" s="13">
        <v>0.89348813730439147</v>
      </c>
      <c r="U46" s="13">
        <v>8.9348813730439156E-3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0.89348813730439147</v>
      </c>
      <c r="AC46" s="13">
        <v>0.89348813730439147</v>
      </c>
      <c r="AD46" s="13">
        <v>0</v>
      </c>
      <c r="AE46" s="13">
        <v>15.189298334174655</v>
      </c>
      <c r="AF46" s="13">
        <v>0</v>
      </c>
      <c r="AG46" s="13">
        <v>0</v>
      </c>
      <c r="AH46" s="13">
        <v>8.9348813730439156E-3</v>
      </c>
      <c r="AI46" s="13">
        <v>8.9348813730439156E-3</v>
      </c>
      <c r="AJ46" s="13">
        <v>8.9348813730439156E-3</v>
      </c>
      <c r="AK46" s="13">
        <v>0.89348813730439147</v>
      </c>
      <c r="AL46" s="13">
        <v>0</v>
      </c>
      <c r="AM46" s="13">
        <v>7.1479050984351318</v>
      </c>
      <c r="AN46" s="13">
        <v>0</v>
      </c>
      <c r="AO46" s="13">
        <v>0</v>
      </c>
      <c r="AP46" s="13">
        <v>0.44674406865219574</v>
      </c>
      <c r="AQ46" s="13">
        <v>0.89348813730439147</v>
      </c>
      <c r="AR46" s="13">
        <v>0</v>
      </c>
      <c r="AS46" s="13">
        <v>0</v>
      </c>
      <c r="AT46" s="13">
        <v>8.9348813730439156E-3</v>
      </c>
      <c r="AU46" s="13">
        <f t="shared" si="4"/>
        <v>88.499999999999986</v>
      </c>
      <c r="AV46" s="13">
        <f t="shared" si="1"/>
        <v>99.999999999999986</v>
      </c>
      <c r="AW46" s="13">
        <f t="shared" si="2"/>
        <v>88.5</v>
      </c>
      <c r="AX46" s="14"/>
      <c r="AY46" s="17">
        <v>0.18099999999999999</v>
      </c>
      <c r="AZ46" s="17">
        <v>0.58899999999999997</v>
      </c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R46" s="24"/>
      <c r="BV46" s="24"/>
    </row>
    <row r="47" spans="1:75">
      <c r="A47" s="9" t="s">
        <v>47</v>
      </c>
      <c r="B47" s="47">
        <v>3515.76</v>
      </c>
      <c r="C47" s="47">
        <f t="shared" si="3"/>
        <v>11534.645669291338</v>
      </c>
      <c r="D47" s="41" t="s">
        <v>50</v>
      </c>
      <c r="E47" s="11">
        <v>0.35</v>
      </c>
      <c r="F47" s="15">
        <v>13.75</v>
      </c>
      <c r="G47" s="11">
        <v>16.899999999999999</v>
      </c>
      <c r="H47" s="11">
        <v>114</v>
      </c>
      <c r="I47" s="11">
        <v>262</v>
      </c>
      <c r="J47" s="13">
        <v>13.25</v>
      </c>
      <c r="K47" s="16">
        <v>0.5</v>
      </c>
      <c r="L47" s="13">
        <v>13.75</v>
      </c>
      <c r="M47" s="13">
        <v>35</v>
      </c>
      <c r="N47" s="13">
        <v>4.75</v>
      </c>
      <c r="O47" s="13">
        <v>13.5</v>
      </c>
      <c r="P47" s="13">
        <v>12.5</v>
      </c>
      <c r="Q47" s="13">
        <v>0.25</v>
      </c>
      <c r="R47" s="13">
        <v>1.5</v>
      </c>
      <c r="S47" s="13">
        <v>0</v>
      </c>
      <c r="T47" s="13">
        <v>2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1.25</v>
      </c>
      <c r="AC47" s="13">
        <v>0</v>
      </c>
      <c r="AD47" s="13">
        <v>0</v>
      </c>
      <c r="AE47" s="13">
        <v>2</v>
      </c>
      <c r="AF47" s="13">
        <v>7.25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1.75</v>
      </c>
      <c r="AN47" s="13">
        <v>0</v>
      </c>
      <c r="AO47" s="13">
        <v>0</v>
      </c>
      <c r="AP47" s="13">
        <v>0</v>
      </c>
      <c r="AQ47" s="13">
        <v>3.25</v>
      </c>
      <c r="AR47" s="13">
        <v>1.25</v>
      </c>
      <c r="AS47" s="13">
        <v>0</v>
      </c>
      <c r="AT47" s="13">
        <v>0</v>
      </c>
      <c r="AU47" s="13">
        <f t="shared" si="4"/>
        <v>86.25</v>
      </c>
      <c r="AV47" s="13">
        <f t="shared" si="1"/>
        <v>100</v>
      </c>
      <c r="AW47" s="13">
        <f t="shared" si="2"/>
        <v>86.25</v>
      </c>
      <c r="AX47" s="14">
        <v>17.22</v>
      </c>
      <c r="AY47" s="17">
        <v>0.24399999999999999</v>
      </c>
      <c r="AZ47" s="17">
        <v>0.74</v>
      </c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S47" s="24"/>
      <c r="BV47" s="24"/>
    </row>
    <row r="48" spans="1:75">
      <c r="A48" s="9" t="s">
        <v>47</v>
      </c>
      <c r="B48" s="47">
        <v>3518.12</v>
      </c>
      <c r="C48" s="47">
        <f t="shared" si="3"/>
        <v>11542.388451443569</v>
      </c>
      <c r="D48" s="41" t="s">
        <v>50</v>
      </c>
      <c r="E48" s="11">
        <v>0.41</v>
      </c>
      <c r="F48" s="15">
        <v>12.7</v>
      </c>
      <c r="G48" s="11">
        <v>17</v>
      </c>
      <c r="H48" s="11">
        <v>231</v>
      </c>
      <c r="I48" s="11">
        <v>214</v>
      </c>
      <c r="J48" s="13">
        <v>10.9</v>
      </c>
      <c r="K48" s="13">
        <v>1.7999999999999989</v>
      </c>
      <c r="L48" s="13">
        <v>12.7</v>
      </c>
      <c r="M48" s="13">
        <v>35.663203550534575</v>
      </c>
      <c r="N48" s="13">
        <v>15.850312689126477</v>
      </c>
      <c r="O48" s="13">
        <v>9.6863021989106262</v>
      </c>
      <c r="P48" s="13">
        <v>5.7237240266290055</v>
      </c>
      <c r="Q48" s="13">
        <v>0.44028646358684659</v>
      </c>
      <c r="R48" s="13">
        <v>3.0820052451079265</v>
      </c>
      <c r="S48" s="13">
        <v>8.8057292717369333E-3</v>
      </c>
      <c r="T48" s="13">
        <v>0</v>
      </c>
      <c r="U48" s="13">
        <v>8.8057292717369333E-3</v>
      </c>
      <c r="V48" s="13">
        <v>8.8057292717369333E-3</v>
      </c>
      <c r="W48" s="13">
        <v>0</v>
      </c>
      <c r="X48" s="13">
        <v>0</v>
      </c>
      <c r="Y48" s="13">
        <v>0</v>
      </c>
      <c r="Z48" s="13">
        <v>8.8057292717369333E-3</v>
      </c>
      <c r="AA48" s="13">
        <v>8.8057292717369333E-3</v>
      </c>
      <c r="AB48" s="13">
        <v>2.6417187815210796E-2</v>
      </c>
      <c r="AC48" s="13">
        <v>8.8057292717369333E-3</v>
      </c>
      <c r="AD48" s="13">
        <v>0</v>
      </c>
      <c r="AE48" s="13">
        <v>11.007161589671165</v>
      </c>
      <c r="AF48" s="13">
        <v>0</v>
      </c>
      <c r="AG48" s="13">
        <v>0</v>
      </c>
      <c r="AH48" s="13">
        <v>0</v>
      </c>
      <c r="AI48" s="13">
        <v>8.8057292717369333E-3</v>
      </c>
      <c r="AJ48" s="13">
        <v>0</v>
      </c>
      <c r="AK48" s="13">
        <v>8.8057292717369333E-3</v>
      </c>
      <c r="AL48" s="13">
        <v>0</v>
      </c>
      <c r="AM48" s="13">
        <v>4.8431510994553131</v>
      </c>
      <c r="AN48" s="13">
        <v>0</v>
      </c>
      <c r="AO48" s="13">
        <v>0</v>
      </c>
      <c r="AP48" s="13">
        <v>8.8057292717369333E-3</v>
      </c>
      <c r="AQ48" s="13">
        <v>0.88057292717369318</v>
      </c>
      <c r="AR48" s="13">
        <v>8.8057292717369333E-3</v>
      </c>
      <c r="AS48" s="13">
        <v>0</v>
      </c>
      <c r="AT48" s="13">
        <v>8.8057292717369333E-3</v>
      </c>
      <c r="AU48" s="13">
        <f t="shared" si="4"/>
        <v>87.3</v>
      </c>
      <c r="AV48" s="13">
        <f t="shared" ref="AV48:AV109" si="5">AU48+F48</f>
        <v>100</v>
      </c>
      <c r="AW48" s="13">
        <f t="shared" ref="AW48:AW109" si="6">100-F48</f>
        <v>87.3</v>
      </c>
      <c r="AX48" s="14"/>
      <c r="AY48" s="17">
        <v>0.34399999999999997</v>
      </c>
      <c r="AZ48" s="17">
        <v>0.81799999999999995</v>
      </c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T48" s="24"/>
      <c r="BW48" s="24"/>
    </row>
    <row r="49" spans="1:75">
      <c r="A49" s="9" t="s">
        <v>47</v>
      </c>
      <c r="B49" s="47">
        <v>3520.36</v>
      </c>
      <c r="C49" s="47">
        <f t="shared" si="3"/>
        <v>11549.737532808398</v>
      </c>
      <c r="D49" s="41" t="s">
        <v>46</v>
      </c>
      <c r="E49" s="11">
        <v>0.61</v>
      </c>
      <c r="F49" s="15">
        <v>0</v>
      </c>
      <c r="G49" s="11">
        <v>5.7</v>
      </c>
      <c r="H49" s="11">
        <v>0.25</v>
      </c>
      <c r="I49" s="11">
        <v>0.14000000000000001</v>
      </c>
      <c r="J49" s="13">
        <v>0</v>
      </c>
      <c r="K49" s="13">
        <v>0</v>
      </c>
      <c r="L49" s="13">
        <v>0</v>
      </c>
      <c r="M49" s="13">
        <v>33.486414083429004</v>
      </c>
      <c r="N49" s="13">
        <v>10.045924225028701</v>
      </c>
      <c r="O49" s="13">
        <v>9.0891695369307293</v>
      </c>
      <c r="P49" s="13">
        <v>5.2621507845388438</v>
      </c>
      <c r="Q49" s="13">
        <v>0</v>
      </c>
      <c r="R49" s="13">
        <v>1.9135093761959432</v>
      </c>
      <c r="S49" s="13">
        <v>0</v>
      </c>
      <c r="T49" s="13">
        <v>0</v>
      </c>
      <c r="U49" s="13">
        <v>0.4783773440489858</v>
      </c>
      <c r="V49" s="13">
        <v>0</v>
      </c>
      <c r="W49" s="13">
        <v>0</v>
      </c>
      <c r="X49" s="13">
        <v>0</v>
      </c>
      <c r="Y49" s="13">
        <v>0</v>
      </c>
      <c r="Z49" s="13">
        <v>4.783773440489858</v>
      </c>
      <c r="AA49" s="13">
        <v>4.783773440489858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28.224263298890161</v>
      </c>
      <c r="AJ49" s="13">
        <v>0</v>
      </c>
      <c r="AK49" s="13">
        <v>0</v>
      </c>
      <c r="AL49" s="13">
        <v>0</v>
      </c>
      <c r="AM49" s="13">
        <v>1.9135093761959432</v>
      </c>
      <c r="AN49" s="13">
        <v>0</v>
      </c>
      <c r="AO49" s="13">
        <v>0</v>
      </c>
      <c r="AP49" s="13">
        <v>9.567546880979716E-3</v>
      </c>
      <c r="AQ49" s="13">
        <v>9.567546880979716E-3</v>
      </c>
      <c r="AR49" s="13">
        <v>0</v>
      </c>
      <c r="AS49" s="13">
        <v>0</v>
      </c>
      <c r="AT49" s="13">
        <v>0</v>
      </c>
      <c r="AU49" s="13">
        <f t="shared" si="4"/>
        <v>99.999999999999986</v>
      </c>
      <c r="AV49" s="13">
        <f t="shared" si="5"/>
        <v>99.999999999999986</v>
      </c>
      <c r="AW49" s="13">
        <f t="shared" si="6"/>
        <v>100</v>
      </c>
      <c r="AX49" s="14"/>
      <c r="AY49" s="17">
        <v>0.30599999999999999</v>
      </c>
      <c r="AZ49" s="17">
        <v>0.56299999999999994</v>
      </c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</row>
    <row r="50" spans="1:75">
      <c r="A50" s="9" t="s">
        <v>47</v>
      </c>
      <c r="B50" s="47">
        <v>3520.66</v>
      </c>
      <c r="C50" s="47">
        <f t="shared" si="3"/>
        <v>11550.721784776902</v>
      </c>
      <c r="D50" s="43" t="s">
        <v>46</v>
      </c>
      <c r="E50" s="18">
        <v>0.61</v>
      </c>
      <c r="F50" s="19">
        <v>0</v>
      </c>
      <c r="G50" s="18">
        <v>5.2</v>
      </c>
      <c r="H50" s="18">
        <v>0.22</v>
      </c>
      <c r="I50" s="18">
        <v>0.14000000000000001</v>
      </c>
      <c r="J50" s="20">
        <v>0</v>
      </c>
      <c r="K50" s="16">
        <v>0</v>
      </c>
      <c r="L50" s="13">
        <v>0</v>
      </c>
      <c r="M50" s="20">
        <v>35.75</v>
      </c>
      <c r="N50" s="20">
        <v>3</v>
      </c>
      <c r="O50" s="20">
        <v>9.5</v>
      </c>
      <c r="P50" s="20">
        <v>11</v>
      </c>
      <c r="Q50" s="13">
        <v>1.25</v>
      </c>
      <c r="R50" s="13">
        <v>0.75</v>
      </c>
      <c r="S50" s="20">
        <v>0</v>
      </c>
      <c r="T50" s="20">
        <v>0</v>
      </c>
      <c r="U50" s="13">
        <v>0</v>
      </c>
      <c r="V50" s="20">
        <v>0</v>
      </c>
      <c r="W50" s="20">
        <v>0</v>
      </c>
      <c r="X50" s="13">
        <v>0</v>
      </c>
      <c r="Y50" s="20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20">
        <v>0</v>
      </c>
      <c r="AG50" s="20">
        <v>0</v>
      </c>
      <c r="AH50" s="20">
        <v>38.75</v>
      </c>
      <c r="AI50" s="20">
        <v>0</v>
      </c>
      <c r="AJ50" s="20">
        <v>0</v>
      </c>
      <c r="AK50" s="20">
        <v>0</v>
      </c>
      <c r="AL50" s="13">
        <v>0</v>
      </c>
      <c r="AM50" s="13">
        <v>0</v>
      </c>
      <c r="AN50" s="13">
        <v>0</v>
      </c>
      <c r="AO50" s="20">
        <v>0</v>
      </c>
      <c r="AP50" s="13">
        <v>0</v>
      </c>
      <c r="AQ50" s="13">
        <v>0</v>
      </c>
      <c r="AR50" s="20">
        <v>0</v>
      </c>
      <c r="AS50" s="13">
        <v>0</v>
      </c>
      <c r="AT50" s="20">
        <v>0</v>
      </c>
      <c r="AU50" s="13">
        <f t="shared" si="4"/>
        <v>100</v>
      </c>
      <c r="AV50" s="13">
        <f t="shared" si="5"/>
        <v>100</v>
      </c>
      <c r="AW50" s="13">
        <f t="shared" si="6"/>
        <v>100</v>
      </c>
      <c r="AX50" s="35">
        <v>35.04</v>
      </c>
      <c r="AY50" s="28">
        <v>0.28599999999999998</v>
      </c>
      <c r="AZ50" s="28">
        <v>1</v>
      </c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</row>
    <row r="51" spans="1:75">
      <c r="A51" s="9" t="s">
        <v>47</v>
      </c>
      <c r="B51" s="47">
        <v>3521.86</v>
      </c>
      <c r="C51" s="47">
        <f t="shared" si="3"/>
        <v>11554.658792650918</v>
      </c>
      <c r="D51" s="41" t="s">
        <v>50</v>
      </c>
      <c r="E51" s="11">
        <v>0.5</v>
      </c>
      <c r="F51" s="15">
        <v>12</v>
      </c>
      <c r="G51" s="11">
        <v>18</v>
      </c>
      <c r="H51" s="11">
        <v>185</v>
      </c>
      <c r="I51" s="11">
        <v>42</v>
      </c>
      <c r="J51" s="13">
        <v>10</v>
      </c>
      <c r="K51" s="16">
        <v>2</v>
      </c>
      <c r="L51" s="13">
        <v>12</v>
      </c>
      <c r="M51" s="13">
        <v>41</v>
      </c>
      <c r="N51" s="13">
        <v>3.25</v>
      </c>
      <c r="O51" s="13">
        <v>13.5</v>
      </c>
      <c r="P51" s="13">
        <v>12.25</v>
      </c>
      <c r="Q51" s="13">
        <v>0.75</v>
      </c>
      <c r="R51" s="13">
        <v>0.5</v>
      </c>
      <c r="S51" s="13">
        <v>0</v>
      </c>
      <c r="T51" s="13">
        <v>1.25</v>
      </c>
      <c r="U51" s="13">
        <v>0</v>
      </c>
      <c r="V51" s="13">
        <v>1.25</v>
      </c>
      <c r="W51" s="13">
        <v>0</v>
      </c>
      <c r="X51" s="13">
        <v>0</v>
      </c>
      <c r="Y51" s="13">
        <v>0</v>
      </c>
      <c r="Z51" s="13">
        <v>0.25</v>
      </c>
      <c r="AA51" s="13">
        <v>0</v>
      </c>
      <c r="AB51" s="13">
        <v>0.25</v>
      </c>
      <c r="AC51" s="13">
        <v>0</v>
      </c>
      <c r="AD51" s="13">
        <v>0</v>
      </c>
      <c r="AE51" s="13">
        <v>4.5</v>
      </c>
      <c r="AF51" s="13">
        <v>3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1</v>
      </c>
      <c r="AN51" s="13">
        <v>0</v>
      </c>
      <c r="AO51" s="13">
        <v>0</v>
      </c>
      <c r="AP51" s="13">
        <v>0.25</v>
      </c>
      <c r="AQ51" s="13">
        <v>4.25</v>
      </c>
      <c r="AR51" s="13">
        <v>0</v>
      </c>
      <c r="AS51" s="13">
        <v>0.75</v>
      </c>
      <c r="AT51" s="13">
        <v>0</v>
      </c>
      <c r="AU51" s="13">
        <f t="shared" si="4"/>
        <v>88</v>
      </c>
      <c r="AV51" s="13">
        <f t="shared" si="5"/>
        <v>100</v>
      </c>
      <c r="AW51" s="13">
        <f t="shared" si="6"/>
        <v>88</v>
      </c>
      <c r="AX51" s="14">
        <v>15.24</v>
      </c>
      <c r="AY51" s="17">
        <v>0.16</v>
      </c>
      <c r="AZ51" s="17">
        <v>0.52</v>
      </c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T51" s="24"/>
      <c r="BW51" s="24"/>
    </row>
    <row r="52" spans="1:75">
      <c r="A52" s="9" t="s">
        <v>47</v>
      </c>
      <c r="B52" s="47">
        <v>3521.31</v>
      </c>
      <c r="C52" s="47">
        <f t="shared" si="3"/>
        <v>11552.85433070866</v>
      </c>
      <c r="D52" s="41" t="s">
        <v>50</v>
      </c>
      <c r="E52" s="11">
        <v>0.5</v>
      </c>
      <c r="F52" s="15">
        <v>13</v>
      </c>
      <c r="G52" s="11">
        <v>17.100000000000001</v>
      </c>
      <c r="H52" s="11">
        <v>119</v>
      </c>
      <c r="I52" s="11">
        <v>83</v>
      </c>
      <c r="J52" s="13">
        <v>12.6</v>
      </c>
      <c r="K52" s="13">
        <v>0.40000000000000036</v>
      </c>
      <c r="L52" s="13">
        <v>13</v>
      </c>
      <c r="M52" s="13">
        <v>41.499297047599903</v>
      </c>
      <c r="N52" s="13">
        <v>15.289214701747332</v>
      </c>
      <c r="O52" s="13">
        <v>10.047198232576818</v>
      </c>
      <c r="P52" s="13">
        <v>5.2420164691705144</v>
      </c>
      <c r="Q52" s="13">
        <v>0</v>
      </c>
      <c r="R52" s="13">
        <v>0.87366941152841904</v>
      </c>
      <c r="S52" s="13">
        <v>0</v>
      </c>
      <c r="T52" s="13">
        <v>0</v>
      </c>
      <c r="U52" s="13">
        <v>8.7366941152841899E-3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8.7366941152841899E-3</v>
      </c>
      <c r="AC52" s="13">
        <v>8.7366941152841899E-3</v>
      </c>
      <c r="AD52" s="13">
        <v>0</v>
      </c>
      <c r="AE52" s="13">
        <v>9.6103635268126091</v>
      </c>
      <c r="AF52" s="13">
        <v>0</v>
      </c>
      <c r="AG52" s="13">
        <v>0</v>
      </c>
      <c r="AH52" s="13">
        <v>8.7366941152841899E-3</v>
      </c>
      <c r="AI52" s="13">
        <v>8.7366941152841899E-3</v>
      </c>
      <c r="AJ52" s="13">
        <v>0</v>
      </c>
      <c r="AK52" s="13">
        <v>8.7366941152841899E-3</v>
      </c>
      <c r="AL52" s="13">
        <v>0</v>
      </c>
      <c r="AM52" s="13">
        <v>3.0578429403494667</v>
      </c>
      <c r="AN52" s="13">
        <v>0</v>
      </c>
      <c r="AO52" s="13">
        <v>0</v>
      </c>
      <c r="AP52" s="13">
        <v>8.7366941152841899E-3</v>
      </c>
      <c r="AQ52" s="13">
        <v>1.3105041172926286</v>
      </c>
      <c r="AR52" s="13">
        <v>0</v>
      </c>
      <c r="AS52" s="13">
        <v>0</v>
      </c>
      <c r="AT52" s="13">
        <v>8.7366941152841899E-3</v>
      </c>
      <c r="AU52" s="13">
        <f t="shared" si="4"/>
        <v>86.999999999999972</v>
      </c>
      <c r="AV52" s="13">
        <f t="shared" si="5"/>
        <v>99.999999999999972</v>
      </c>
      <c r="AW52" s="13">
        <f t="shared" si="6"/>
        <v>87</v>
      </c>
      <c r="AX52" s="14"/>
      <c r="AY52" s="17">
        <v>0.29299999999999998</v>
      </c>
      <c r="AZ52" s="17">
        <v>0.56799999999999995</v>
      </c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T52" s="24"/>
      <c r="BW52" s="24"/>
    </row>
    <row r="53" spans="1:75">
      <c r="A53" s="9" t="s">
        <v>47</v>
      </c>
      <c r="B53" s="47">
        <v>3525.35</v>
      </c>
      <c r="C53" s="47">
        <f t="shared" si="3"/>
        <v>11566.108923884514</v>
      </c>
      <c r="D53" s="41" t="s">
        <v>51</v>
      </c>
      <c r="E53" s="11">
        <v>0.31</v>
      </c>
      <c r="F53" s="15">
        <v>16.25</v>
      </c>
      <c r="G53" s="11">
        <v>19.5</v>
      </c>
      <c r="H53" s="11">
        <v>104</v>
      </c>
      <c r="I53" s="11">
        <v>28</v>
      </c>
      <c r="J53" s="13">
        <v>9.5</v>
      </c>
      <c r="K53" s="16">
        <v>6.75</v>
      </c>
      <c r="L53" s="13">
        <v>16.25</v>
      </c>
      <c r="M53" s="13">
        <v>34</v>
      </c>
      <c r="N53" s="13">
        <v>3.5</v>
      </c>
      <c r="O53" s="13">
        <v>13.5</v>
      </c>
      <c r="P53" s="13">
        <v>13.75</v>
      </c>
      <c r="Q53" s="13">
        <v>0</v>
      </c>
      <c r="R53" s="13">
        <v>2.5</v>
      </c>
      <c r="S53" s="13">
        <v>0</v>
      </c>
      <c r="T53" s="13">
        <v>1.25</v>
      </c>
      <c r="U53" s="13">
        <v>0.25</v>
      </c>
      <c r="V53" s="13">
        <v>0</v>
      </c>
      <c r="W53" s="13">
        <v>0</v>
      </c>
      <c r="X53" s="13">
        <v>0</v>
      </c>
      <c r="Y53" s="13">
        <v>0</v>
      </c>
      <c r="Z53" s="13">
        <v>0.75</v>
      </c>
      <c r="AA53" s="13">
        <v>0</v>
      </c>
      <c r="AB53" s="13">
        <v>1.75</v>
      </c>
      <c r="AC53" s="13">
        <v>0</v>
      </c>
      <c r="AD53" s="13">
        <v>0.5</v>
      </c>
      <c r="AE53" s="13">
        <v>3</v>
      </c>
      <c r="AF53" s="13">
        <v>1.75</v>
      </c>
      <c r="AG53" s="13">
        <v>0</v>
      </c>
      <c r="AH53" s="13">
        <v>0</v>
      </c>
      <c r="AI53" s="13">
        <v>0.25</v>
      </c>
      <c r="AJ53" s="13">
        <v>0</v>
      </c>
      <c r="AK53" s="13">
        <v>0.5</v>
      </c>
      <c r="AL53" s="13">
        <v>0</v>
      </c>
      <c r="AM53" s="13">
        <v>1.25</v>
      </c>
      <c r="AN53" s="13">
        <v>0</v>
      </c>
      <c r="AO53" s="13">
        <v>0</v>
      </c>
      <c r="AP53" s="13">
        <v>0.25</v>
      </c>
      <c r="AQ53" s="13">
        <v>4</v>
      </c>
      <c r="AR53" s="13">
        <v>0.5</v>
      </c>
      <c r="AS53" s="13">
        <v>0.5</v>
      </c>
      <c r="AT53" s="13">
        <v>0</v>
      </c>
      <c r="AU53" s="13">
        <f t="shared" si="4"/>
        <v>83.75</v>
      </c>
      <c r="AV53" s="13">
        <f t="shared" si="5"/>
        <v>100</v>
      </c>
      <c r="AW53" s="13">
        <f t="shared" si="6"/>
        <v>83.75</v>
      </c>
      <c r="AX53" s="14">
        <v>24.897959183673468</v>
      </c>
      <c r="AY53" s="17">
        <v>0.161</v>
      </c>
      <c r="AZ53" s="17">
        <v>0.49</v>
      </c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R53" s="24"/>
      <c r="BV53" s="24"/>
    </row>
    <row r="54" spans="1:75">
      <c r="A54" s="9" t="s">
        <v>47</v>
      </c>
      <c r="B54" s="47">
        <v>3532.07</v>
      </c>
      <c r="C54" s="47">
        <f t="shared" si="3"/>
        <v>11588.156167979003</v>
      </c>
      <c r="D54" s="41" t="s">
        <v>50</v>
      </c>
      <c r="E54" s="11">
        <v>0.54</v>
      </c>
      <c r="F54" s="15">
        <v>10</v>
      </c>
      <c r="G54" s="11">
        <v>21.9</v>
      </c>
      <c r="H54" s="11">
        <v>168</v>
      </c>
      <c r="I54" s="11">
        <v>72</v>
      </c>
      <c r="J54" s="13">
        <v>8</v>
      </c>
      <c r="K54" s="16">
        <v>2</v>
      </c>
      <c r="L54" s="13">
        <v>10</v>
      </c>
      <c r="M54" s="13">
        <v>40</v>
      </c>
      <c r="N54" s="13">
        <v>1</v>
      </c>
      <c r="O54" s="13">
        <v>12</v>
      </c>
      <c r="P54" s="13">
        <v>14</v>
      </c>
      <c r="Q54" s="13">
        <v>0.25</v>
      </c>
      <c r="R54" s="13">
        <v>1.5</v>
      </c>
      <c r="S54" s="13">
        <v>0</v>
      </c>
      <c r="T54" s="13">
        <v>0.75</v>
      </c>
      <c r="U54" s="13">
        <v>0.5</v>
      </c>
      <c r="V54" s="13">
        <v>0</v>
      </c>
      <c r="W54" s="13">
        <v>0</v>
      </c>
      <c r="X54" s="13">
        <v>0.25</v>
      </c>
      <c r="Y54" s="13">
        <v>0</v>
      </c>
      <c r="Z54" s="13">
        <v>0.5</v>
      </c>
      <c r="AA54" s="13">
        <v>0</v>
      </c>
      <c r="AB54" s="13">
        <v>3</v>
      </c>
      <c r="AC54" s="13">
        <v>0</v>
      </c>
      <c r="AD54" s="13">
        <v>1</v>
      </c>
      <c r="AE54" s="13">
        <v>1</v>
      </c>
      <c r="AF54" s="13">
        <v>3.25</v>
      </c>
      <c r="AG54" s="13">
        <v>0</v>
      </c>
      <c r="AH54" s="13">
        <v>0</v>
      </c>
      <c r="AI54" s="13">
        <v>0</v>
      </c>
      <c r="AJ54" s="13">
        <v>2</v>
      </c>
      <c r="AK54" s="13">
        <v>0</v>
      </c>
      <c r="AL54" s="13">
        <v>0</v>
      </c>
      <c r="AM54" s="13">
        <v>5.75</v>
      </c>
      <c r="AN54" s="13">
        <v>0</v>
      </c>
      <c r="AO54" s="13">
        <v>0</v>
      </c>
      <c r="AP54" s="13">
        <v>0.25</v>
      </c>
      <c r="AQ54" s="13">
        <v>2.5</v>
      </c>
      <c r="AR54" s="13">
        <v>0.25</v>
      </c>
      <c r="AS54" s="13">
        <v>0.25</v>
      </c>
      <c r="AT54" s="13">
        <v>0</v>
      </c>
      <c r="AU54" s="13">
        <f t="shared" si="4"/>
        <v>90</v>
      </c>
      <c r="AV54" s="13">
        <f t="shared" si="5"/>
        <v>100</v>
      </c>
      <c r="AW54" s="13">
        <f t="shared" si="6"/>
        <v>90</v>
      </c>
      <c r="AX54" s="14">
        <v>17.899999999999999</v>
      </c>
      <c r="AY54" s="17">
        <v>0.154</v>
      </c>
      <c r="AZ54" s="17">
        <v>0.56000000000000005</v>
      </c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T54" s="24"/>
      <c r="BW54" s="24"/>
    </row>
    <row r="55" spans="1:75">
      <c r="A55" s="9" t="s">
        <v>47</v>
      </c>
      <c r="B55" s="47">
        <v>3534.87</v>
      </c>
      <c r="C55" s="47">
        <f t="shared" si="3"/>
        <v>11597.342519685038</v>
      </c>
      <c r="D55" s="41" t="s">
        <v>51</v>
      </c>
      <c r="E55" s="11">
        <v>0.55000000000000004</v>
      </c>
      <c r="F55" s="15">
        <v>16.75</v>
      </c>
      <c r="G55" s="11">
        <v>22</v>
      </c>
      <c r="H55" s="11">
        <v>103</v>
      </c>
      <c r="I55" s="11">
        <v>85</v>
      </c>
      <c r="J55" s="13">
        <v>7</v>
      </c>
      <c r="K55" s="16">
        <v>9.75</v>
      </c>
      <c r="L55" s="13">
        <v>16.75</v>
      </c>
      <c r="M55" s="13">
        <v>30.5</v>
      </c>
      <c r="N55" s="13">
        <v>1</v>
      </c>
      <c r="O55" s="13">
        <v>15</v>
      </c>
      <c r="P55" s="13">
        <v>14.5</v>
      </c>
      <c r="Q55" s="13">
        <v>0</v>
      </c>
      <c r="R55" s="13">
        <v>2.25</v>
      </c>
      <c r="S55" s="13">
        <v>0</v>
      </c>
      <c r="T55" s="13">
        <v>2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0.75</v>
      </c>
      <c r="AA55" s="13">
        <v>0</v>
      </c>
      <c r="AB55" s="13">
        <v>0</v>
      </c>
      <c r="AC55" s="13">
        <v>0</v>
      </c>
      <c r="AD55" s="13">
        <v>0</v>
      </c>
      <c r="AE55" s="13">
        <v>1</v>
      </c>
      <c r="AF55" s="13">
        <v>4.5</v>
      </c>
      <c r="AG55" s="13">
        <v>0</v>
      </c>
      <c r="AH55" s="13">
        <v>0</v>
      </c>
      <c r="AI55" s="13">
        <v>0</v>
      </c>
      <c r="AJ55" s="13">
        <v>0.5</v>
      </c>
      <c r="AK55" s="13">
        <v>0</v>
      </c>
      <c r="AL55" s="13">
        <v>1.25</v>
      </c>
      <c r="AM55" s="13">
        <v>4</v>
      </c>
      <c r="AN55" s="13">
        <v>0</v>
      </c>
      <c r="AO55" s="13">
        <v>0</v>
      </c>
      <c r="AP55" s="13">
        <v>0</v>
      </c>
      <c r="AQ55" s="13">
        <v>4</v>
      </c>
      <c r="AR55" s="13">
        <v>1.75</v>
      </c>
      <c r="AS55" s="13">
        <v>0.25</v>
      </c>
      <c r="AT55" s="13">
        <v>0</v>
      </c>
      <c r="AU55" s="13">
        <f t="shared" si="4"/>
        <v>83.25</v>
      </c>
      <c r="AV55" s="13">
        <f t="shared" si="5"/>
        <v>100</v>
      </c>
      <c r="AW55" s="13">
        <f t="shared" si="6"/>
        <v>83.25</v>
      </c>
      <c r="AX55" s="14">
        <v>12.18</v>
      </c>
      <c r="AY55" s="17">
        <v>0.214</v>
      </c>
      <c r="AZ55" s="17">
        <v>0.59</v>
      </c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R55" s="24"/>
      <c r="BW55" s="24"/>
    </row>
    <row r="56" spans="1:75">
      <c r="A56" s="9" t="s">
        <v>47</v>
      </c>
      <c r="B56" s="47">
        <v>3539.74</v>
      </c>
      <c r="C56" s="47">
        <f t="shared" si="3"/>
        <v>11613.320209973752</v>
      </c>
      <c r="D56" s="41" t="s">
        <v>51</v>
      </c>
      <c r="E56" s="11">
        <v>0.54</v>
      </c>
      <c r="F56" s="15">
        <v>9.1</v>
      </c>
      <c r="G56" s="11">
        <v>18.399999999999999</v>
      </c>
      <c r="H56" s="11">
        <v>173</v>
      </c>
      <c r="I56" s="11">
        <v>55</v>
      </c>
      <c r="J56" s="13">
        <v>7.7</v>
      </c>
      <c r="K56" s="13">
        <v>1.3999999999999995</v>
      </c>
      <c r="L56" s="13">
        <v>9.1</v>
      </c>
      <c r="M56" s="13">
        <v>29.667101827676227</v>
      </c>
      <c r="N56" s="13">
        <v>8.6719220727053603</v>
      </c>
      <c r="O56" s="13">
        <v>21.908013657360911</v>
      </c>
      <c r="P56" s="13">
        <v>10.041172926290416</v>
      </c>
      <c r="Q56" s="13">
        <v>0</v>
      </c>
      <c r="R56" s="13">
        <v>5.0205864631452082</v>
      </c>
      <c r="S56" s="13">
        <v>0</v>
      </c>
      <c r="T56" s="13">
        <v>9.1283390239003774E-3</v>
      </c>
      <c r="U56" s="13">
        <v>9.1283390239003774E-3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9.1283390239003774E-3</v>
      </c>
      <c r="AC56" s="13">
        <v>9.1283390239003774E-3</v>
      </c>
      <c r="AD56" s="13">
        <v>0</v>
      </c>
      <c r="AE56" s="13">
        <v>10.497589877485435</v>
      </c>
      <c r="AF56" s="13">
        <v>0</v>
      </c>
      <c r="AG56" s="13">
        <v>0</v>
      </c>
      <c r="AH56" s="13">
        <v>9.1283390239003774E-3</v>
      </c>
      <c r="AI56" s="13">
        <v>0</v>
      </c>
      <c r="AJ56" s="13">
        <v>0</v>
      </c>
      <c r="AK56" s="13">
        <v>9.1283390239003774E-3</v>
      </c>
      <c r="AL56" s="13">
        <v>0</v>
      </c>
      <c r="AM56" s="13">
        <v>4.1077525607551699</v>
      </c>
      <c r="AN56" s="13">
        <v>0</v>
      </c>
      <c r="AO56" s="13">
        <v>0</v>
      </c>
      <c r="AP56" s="13">
        <v>9.1283390239003774E-3</v>
      </c>
      <c r="AQ56" s="13">
        <v>0.91283390239003781</v>
      </c>
      <c r="AR56" s="13">
        <v>0</v>
      </c>
      <c r="AS56" s="13">
        <v>0</v>
      </c>
      <c r="AT56" s="13">
        <v>9.1283390239003774E-3</v>
      </c>
      <c r="AU56" s="13">
        <f t="shared" si="4"/>
        <v>90.899999999999991</v>
      </c>
      <c r="AV56" s="13">
        <f t="shared" si="5"/>
        <v>99.999999999999986</v>
      </c>
      <c r="AW56" s="13">
        <f t="shared" si="6"/>
        <v>90.9</v>
      </c>
      <c r="AX56" s="14"/>
      <c r="AY56" s="17">
        <v>0.27</v>
      </c>
      <c r="AZ56" s="17">
        <v>0.67100000000000004</v>
      </c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R56" s="24"/>
      <c r="BW56" s="24"/>
    </row>
    <row r="57" spans="1:75">
      <c r="A57" s="9" t="s">
        <v>47</v>
      </c>
      <c r="B57" s="47">
        <v>3542.39</v>
      </c>
      <c r="C57" s="47">
        <f t="shared" si="3"/>
        <v>11622.014435695537</v>
      </c>
      <c r="D57" s="41" t="s">
        <v>51</v>
      </c>
      <c r="E57" s="11">
        <v>0.59</v>
      </c>
      <c r="F57" s="15">
        <v>15.6</v>
      </c>
      <c r="G57" s="11">
        <v>19.899999999999999</v>
      </c>
      <c r="H57" s="11">
        <v>413</v>
      </c>
      <c r="I57" s="11">
        <v>157</v>
      </c>
      <c r="J57" s="13">
        <v>13.9</v>
      </c>
      <c r="K57" s="13">
        <v>1.6999999999999993</v>
      </c>
      <c r="L57" s="13">
        <v>15.6</v>
      </c>
      <c r="M57" s="13">
        <v>31.249746398863859</v>
      </c>
      <c r="N57" s="13">
        <v>10.273889227023734</v>
      </c>
      <c r="O57" s="13">
        <v>15.4108338405356</v>
      </c>
      <c r="P57" s="13">
        <v>9.4177317914384222</v>
      </c>
      <c r="Q57" s="13">
        <v>0.42807871779265555</v>
      </c>
      <c r="R57" s="13">
        <v>2.1403935889632777</v>
      </c>
      <c r="S57" s="13">
        <v>0</v>
      </c>
      <c r="T57" s="13">
        <v>0.42807871779265555</v>
      </c>
      <c r="U57" s="13">
        <v>8.5615743558531115E-3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8.5615743558531115E-3</v>
      </c>
      <c r="AC57" s="13">
        <v>8.5615743558531115E-3</v>
      </c>
      <c r="AD57" s="13">
        <v>0</v>
      </c>
      <c r="AE57" s="13">
        <v>9.845810509231077</v>
      </c>
      <c r="AF57" s="13">
        <v>0</v>
      </c>
      <c r="AG57" s="13">
        <v>0</v>
      </c>
      <c r="AH57" s="13">
        <v>8.5615743558531115E-3</v>
      </c>
      <c r="AI57" s="13">
        <v>8.5615743558531115E-3</v>
      </c>
      <c r="AJ57" s="13">
        <v>0</v>
      </c>
      <c r="AK57" s="13">
        <v>8.5615743558531115E-3</v>
      </c>
      <c r="AL57" s="13">
        <v>0</v>
      </c>
      <c r="AM57" s="13">
        <v>3.8527084601339001</v>
      </c>
      <c r="AN57" s="13">
        <v>0</v>
      </c>
      <c r="AO57" s="13">
        <v>0</v>
      </c>
      <c r="AP57" s="13">
        <v>0.42807871779265555</v>
      </c>
      <c r="AQ57" s="13">
        <v>0.8561574355853111</v>
      </c>
      <c r="AR57" s="13">
        <v>8.5615743558531115E-3</v>
      </c>
      <c r="AS57" s="13">
        <v>0</v>
      </c>
      <c r="AT57" s="13">
        <v>8.5615743558531115E-3</v>
      </c>
      <c r="AU57" s="13">
        <f t="shared" si="4"/>
        <v>84.399999999999977</v>
      </c>
      <c r="AV57" s="13">
        <f t="shared" si="5"/>
        <v>99.999999999999972</v>
      </c>
      <c r="AW57" s="13">
        <f t="shared" si="6"/>
        <v>84.4</v>
      </c>
      <c r="AX57" s="14"/>
      <c r="AY57" s="17">
        <v>0.3</v>
      </c>
      <c r="AZ57" s="17">
        <v>0.57099999999999995</v>
      </c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R57" s="24"/>
      <c r="BW57" s="24"/>
    </row>
    <row r="58" spans="1:75">
      <c r="A58" s="9" t="s">
        <v>47</v>
      </c>
      <c r="B58" s="47">
        <v>3543.31</v>
      </c>
      <c r="C58" s="47">
        <f t="shared" si="3"/>
        <v>11625.03280839895</v>
      </c>
      <c r="D58" s="41" t="s">
        <v>50</v>
      </c>
      <c r="E58" s="11">
        <v>0.6</v>
      </c>
      <c r="F58" s="15">
        <v>15.5</v>
      </c>
      <c r="G58" s="11">
        <v>20.8</v>
      </c>
      <c r="H58" s="11">
        <v>215</v>
      </c>
      <c r="I58" s="11">
        <v>208</v>
      </c>
      <c r="J58" s="13">
        <v>8</v>
      </c>
      <c r="K58" s="16">
        <v>7.5</v>
      </c>
      <c r="L58" s="13">
        <v>15.5</v>
      </c>
      <c r="M58" s="13">
        <v>38</v>
      </c>
      <c r="N58" s="13">
        <v>3.5</v>
      </c>
      <c r="O58" s="13">
        <v>12</v>
      </c>
      <c r="P58" s="13">
        <v>13.5</v>
      </c>
      <c r="Q58" s="13">
        <v>0.5</v>
      </c>
      <c r="R58" s="13">
        <v>1.25</v>
      </c>
      <c r="S58" s="13">
        <v>0</v>
      </c>
      <c r="T58" s="13">
        <v>0.25</v>
      </c>
      <c r="U58" s="13">
        <v>0.25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5.75</v>
      </c>
      <c r="AF58" s="13">
        <v>0</v>
      </c>
      <c r="AG58" s="13">
        <v>0</v>
      </c>
      <c r="AH58" s="13">
        <v>1</v>
      </c>
      <c r="AI58" s="13">
        <v>0</v>
      </c>
      <c r="AJ58" s="13">
        <v>0</v>
      </c>
      <c r="AK58" s="13">
        <v>0</v>
      </c>
      <c r="AL58" s="13">
        <v>0</v>
      </c>
      <c r="AM58" s="13">
        <v>1.25</v>
      </c>
      <c r="AN58" s="13">
        <v>0</v>
      </c>
      <c r="AO58" s="13">
        <v>0</v>
      </c>
      <c r="AP58" s="13">
        <v>0</v>
      </c>
      <c r="AQ58" s="13">
        <v>5</v>
      </c>
      <c r="AR58" s="13">
        <v>2</v>
      </c>
      <c r="AS58" s="13">
        <v>0.25</v>
      </c>
      <c r="AT58" s="13">
        <v>0</v>
      </c>
      <c r="AU58" s="13">
        <f t="shared" si="4"/>
        <v>84.5</v>
      </c>
      <c r="AV58" s="13">
        <f t="shared" si="5"/>
        <v>100</v>
      </c>
      <c r="AW58" s="13">
        <f t="shared" si="6"/>
        <v>84.5</v>
      </c>
      <c r="AX58" s="14">
        <v>12.64</v>
      </c>
      <c r="AY58" s="17">
        <v>0.20300000000000001</v>
      </c>
      <c r="AZ58" s="17">
        <v>0.68</v>
      </c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T58" s="24"/>
      <c r="BW58" s="24"/>
    </row>
    <row r="59" spans="1:75">
      <c r="A59" s="9" t="s">
        <v>47</v>
      </c>
      <c r="B59" s="47">
        <v>3543.93</v>
      </c>
      <c r="C59" s="47">
        <f t="shared" si="3"/>
        <v>11627.066929133856</v>
      </c>
      <c r="D59" s="41" t="s">
        <v>50</v>
      </c>
      <c r="E59" s="11">
        <v>0.52</v>
      </c>
      <c r="F59" s="15">
        <v>11.1</v>
      </c>
      <c r="G59" s="11">
        <v>18.3</v>
      </c>
      <c r="H59" s="11">
        <v>92</v>
      </c>
      <c r="I59" s="11">
        <v>42</v>
      </c>
      <c r="J59" s="13">
        <v>9.8000000000000007</v>
      </c>
      <c r="K59" s="13">
        <v>1.2999999999999989</v>
      </c>
      <c r="L59" s="13">
        <v>11.1</v>
      </c>
      <c r="M59" s="13">
        <v>32.114509105304826</v>
      </c>
      <c r="N59" s="13">
        <v>12.317893903404592</v>
      </c>
      <c r="O59" s="13">
        <v>21.116389548693586</v>
      </c>
      <c r="P59" s="13">
        <v>5.2790973871733966</v>
      </c>
      <c r="Q59" s="13">
        <v>0.43992478226444964</v>
      </c>
      <c r="R59" s="13">
        <v>2.1996239113222482</v>
      </c>
      <c r="S59" s="13">
        <v>0</v>
      </c>
      <c r="T59" s="13">
        <v>0.43992478226444964</v>
      </c>
      <c r="U59" s="13">
        <v>0.43992478226444964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11.877969121140142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8.798495645288994E-3</v>
      </c>
      <c r="AL59" s="13">
        <v>0</v>
      </c>
      <c r="AM59" s="13">
        <v>1.7596991290577986</v>
      </c>
      <c r="AN59" s="13">
        <v>0</v>
      </c>
      <c r="AO59" s="13">
        <v>0</v>
      </c>
      <c r="AP59" s="13">
        <v>8.798495645288994E-3</v>
      </c>
      <c r="AQ59" s="13">
        <v>0.87984956452889929</v>
      </c>
      <c r="AR59" s="13">
        <v>8.798495645288994E-3</v>
      </c>
      <c r="AS59" s="13">
        <v>0</v>
      </c>
      <c r="AT59" s="13">
        <v>8.798495645288994E-3</v>
      </c>
      <c r="AU59" s="13">
        <f t="shared" si="4"/>
        <v>88.90000000000002</v>
      </c>
      <c r="AV59" s="13">
        <f t="shared" si="5"/>
        <v>100.00000000000001</v>
      </c>
      <c r="AW59" s="13">
        <f t="shared" si="6"/>
        <v>88.9</v>
      </c>
      <c r="AX59" s="14"/>
      <c r="AY59" s="17">
        <v>0.28899999999999998</v>
      </c>
      <c r="AZ59" s="17">
        <v>0.54700000000000004</v>
      </c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T59" s="24"/>
      <c r="BW59" s="24"/>
    </row>
    <row r="60" spans="1:75">
      <c r="A60" s="9" t="s">
        <v>47</v>
      </c>
      <c r="B60" s="47">
        <v>3645.83</v>
      </c>
      <c r="C60" s="47">
        <f t="shared" si="3"/>
        <v>11961.384514435695</v>
      </c>
      <c r="D60" s="41" t="s">
        <v>51</v>
      </c>
      <c r="E60" s="11">
        <v>0.49</v>
      </c>
      <c r="F60" s="15">
        <v>14.75</v>
      </c>
      <c r="G60" s="11">
        <v>16.8</v>
      </c>
      <c r="H60" s="11">
        <v>68</v>
      </c>
      <c r="I60" s="11">
        <v>30</v>
      </c>
      <c r="J60" s="13">
        <v>8.5</v>
      </c>
      <c r="K60" s="16">
        <v>6.25</v>
      </c>
      <c r="L60" s="13">
        <v>14.75</v>
      </c>
      <c r="M60" s="13">
        <v>32.5</v>
      </c>
      <c r="N60" s="13">
        <v>3.5</v>
      </c>
      <c r="O60" s="13">
        <v>11</v>
      </c>
      <c r="P60" s="13">
        <v>13</v>
      </c>
      <c r="Q60" s="13">
        <v>0</v>
      </c>
      <c r="R60" s="13">
        <v>2.5</v>
      </c>
      <c r="S60" s="13">
        <v>0</v>
      </c>
      <c r="T60" s="13">
        <v>0.5</v>
      </c>
      <c r="U60" s="13">
        <v>0.25</v>
      </c>
      <c r="V60" s="13">
        <v>0</v>
      </c>
      <c r="W60" s="13">
        <v>0</v>
      </c>
      <c r="X60" s="13">
        <v>0.25</v>
      </c>
      <c r="Y60" s="13">
        <v>0</v>
      </c>
      <c r="Z60" s="13">
        <v>0.25</v>
      </c>
      <c r="AA60" s="13">
        <v>0</v>
      </c>
      <c r="AB60" s="13">
        <v>3</v>
      </c>
      <c r="AC60" s="13">
        <v>0</v>
      </c>
      <c r="AD60" s="13">
        <v>0</v>
      </c>
      <c r="AE60" s="13">
        <v>5.25</v>
      </c>
      <c r="AF60" s="13">
        <v>0.25</v>
      </c>
      <c r="AG60" s="13">
        <v>0</v>
      </c>
      <c r="AH60" s="13">
        <v>0</v>
      </c>
      <c r="AI60" s="13">
        <v>0</v>
      </c>
      <c r="AJ60" s="13">
        <v>0.25</v>
      </c>
      <c r="AK60" s="13">
        <v>0</v>
      </c>
      <c r="AL60" s="13">
        <v>1</v>
      </c>
      <c r="AM60" s="13">
        <v>3.75</v>
      </c>
      <c r="AN60" s="13">
        <v>0.75</v>
      </c>
      <c r="AO60" s="13">
        <v>0</v>
      </c>
      <c r="AP60" s="13">
        <v>0</v>
      </c>
      <c r="AQ60" s="13">
        <v>4.75</v>
      </c>
      <c r="AR60" s="13">
        <v>2.5</v>
      </c>
      <c r="AS60" s="13">
        <v>0</v>
      </c>
      <c r="AT60" s="13">
        <v>0</v>
      </c>
      <c r="AU60" s="13">
        <f t="shared" si="4"/>
        <v>85.25</v>
      </c>
      <c r="AV60" s="13">
        <f t="shared" si="5"/>
        <v>100</v>
      </c>
      <c r="AW60" s="13">
        <f t="shared" si="6"/>
        <v>85.25</v>
      </c>
      <c r="AX60" s="14">
        <v>22.32</v>
      </c>
      <c r="AY60" s="17">
        <v>0.16400000000000001</v>
      </c>
      <c r="AZ60" s="17">
        <v>0.53</v>
      </c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R60" s="24"/>
      <c r="BV60" s="24"/>
    </row>
    <row r="61" spans="1:75">
      <c r="A61" s="9" t="s">
        <v>47</v>
      </c>
      <c r="B61" s="48">
        <v>3549.4</v>
      </c>
      <c r="C61" s="47">
        <f t="shared" si="3"/>
        <v>11645.01312335958</v>
      </c>
      <c r="D61" s="41" t="s">
        <v>51</v>
      </c>
      <c r="E61" s="11">
        <v>0.51</v>
      </c>
      <c r="F61" s="15">
        <v>12.75</v>
      </c>
      <c r="G61" s="11">
        <v>25.1</v>
      </c>
      <c r="H61" s="11">
        <v>314</v>
      </c>
      <c r="I61" s="11">
        <v>208</v>
      </c>
      <c r="J61" s="13">
        <v>9</v>
      </c>
      <c r="K61" s="16">
        <v>3.75</v>
      </c>
      <c r="L61" s="13">
        <v>12.75</v>
      </c>
      <c r="M61" s="13">
        <v>30</v>
      </c>
      <c r="N61" s="13">
        <v>2</v>
      </c>
      <c r="O61" s="13">
        <v>15</v>
      </c>
      <c r="P61" s="13">
        <v>12.25</v>
      </c>
      <c r="Q61" s="13">
        <v>0</v>
      </c>
      <c r="R61" s="13">
        <v>1.75</v>
      </c>
      <c r="S61" s="13">
        <v>0</v>
      </c>
      <c r="T61" s="13">
        <v>1.5</v>
      </c>
      <c r="U61" s="13">
        <v>0.5</v>
      </c>
      <c r="V61" s="13">
        <v>0</v>
      </c>
      <c r="W61" s="13">
        <v>0</v>
      </c>
      <c r="X61" s="13">
        <v>0</v>
      </c>
      <c r="Y61" s="13">
        <v>0</v>
      </c>
      <c r="Z61" s="13">
        <v>0.25</v>
      </c>
      <c r="AA61" s="13">
        <v>0</v>
      </c>
      <c r="AB61" s="13">
        <v>0.75</v>
      </c>
      <c r="AC61" s="13">
        <v>0.5</v>
      </c>
      <c r="AD61" s="13">
        <v>0</v>
      </c>
      <c r="AE61" s="13">
        <v>5.75</v>
      </c>
      <c r="AF61" s="13">
        <v>1</v>
      </c>
      <c r="AG61" s="13">
        <v>0</v>
      </c>
      <c r="AH61" s="13">
        <v>0</v>
      </c>
      <c r="AI61" s="13">
        <v>0</v>
      </c>
      <c r="AJ61" s="13">
        <v>1</v>
      </c>
      <c r="AK61" s="13">
        <v>0</v>
      </c>
      <c r="AL61" s="13">
        <v>0</v>
      </c>
      <c r="AM61" s="13">
        <v>7.5</v>
      </c>
      <c r="AN61" s="13">
        <v>0.5</v>
      </c>
      <c r="AO61" s="13">
        <v>0</v>
      </c>
      <c r="AP61" s="13">
        <v>0.25</v>
      </c>
      <c r="AQ61" s="13">
        <v>4</v>
      </c>
      <c r="AR61" s="13">
        <v>2.5</v>
      </c>
      <c r="AS61" s="13">
        <v>0.25</v>
      </c>
      <c r="AT61" s="13">
        <v>0</v>
      </c>
      <c r="AU61" s="13">
        <f t="shared" si="4"/>
        <v>87.25</v>
      </c>
      <c r="AV61" s="13">
        <f t="shared" si="5"/>
        <v>100</v>
      </c>
      <c r="AW61" s="13">
        <f t="shared" si="6"/>
        <v>87.25</v>
      </c>
      <c r="AX61" s="14">
        <v>21.32</v>
      </c>
      <c r="AY61" s="17">
        <v>0.183</v>
      </c>
      <c r="AZ61" s="17">
        <v>0.61</v>
      </c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R61" s="24"/>
      <c r="BW61" s="24"/>
    </row>
    <row r="62" spans="1:75">
      <c r="A62" s="9" t="s">
        <v>47</v>
      </c>
      <c r="B62" s="48">
        <v>3551.91</v>
      </c>
      <c r="C62" s="47">
        <f t="shared" si="3"/>
        <v>11653.248031496061</v>
      </c>
      <c r="D62" s="41" t="s">
        <v>51</v>
      </c>
      <c r="E62" s="11">
        <v>0.56000000000000005</v>
      </c>
      <c r="F62" s="15">
        <v>15</v>
      </c>
      <c r="G62" s="11">
        <v>25.8</v>
      </c>
      <c r="H62" s="11">
        <v>264</v>
      </c>
      <c r="I62" s="11">
        <v>202</v>
      </c>
      <c r="J62" s="13">
        <v>7</v>
      </c>
      <c r="K62" s="16">
        <v>8</v>
      </c>
      <c r="L62" s="13">
        <v>15</v>
      </c>
      <c r="M62" s="13">
        <v>32</v>
      </c>
      <c r="N62" s="13">
        <v>2.75</v>
      </c>
      <c r="O62" s="13">
        <v>12</v>
      </c>
      <c r="P62" s="13">
        <v>14.25</v>
      </c>
      <c r="Q62" s="13">
        <v>0</v>
      </c>
      <c r="R62" s="13">
        <v>2</v>
      </c>
      <c r="S62" s="13">
        <v>0</v>
      </c>
      <c r="T62" s="13">
        <v>0.25</v>
      </c>
      <c r="U62" s="13">
        <v>0</v>
      </c>
      <c r="V62" s="13">
        <v>0</v>
      </c>
      <c r="W62" s="13">
        <v>0</v>
      </c>
      <c r="X62" s="13">
        <v>0.25</v>
      </c>
      <c r="Y62" s="13">
        <v>0</v>
      </c>
      <c r="Z62" s="13">
        <v>0.5</v>
      </c>
      <c r="AA62" s="13">
        <v>0</v>
      </c>
      <c r="AB62" s="13">
        <v>0</v>
      </c>
      <c r="AC62" s="13">
        <v>0</v>
      </c>
      <c r="AD62" s="13">
        <v>0</v>
      </c>
      <c r="AE62" s="13">
        <v>6.75</v>
      </c>
      <c r="AF62" s="13">
        <v>0</v>
      </c>
      <c r="AG62" s="13">
        <v>0</v>
      </c>
      <c r="AH62" s="13">
        <v>0</v>
      </c>
      <c r="AI62" s="13">
        <v>0</v>
      </c>
      <c r="AJ62" s="13">
        <v>1.5</v>
      </c>
      <c r="AK62" s="13">
        <v>0</v>
      </c>
      <c r="AL62" s="13">
        <v>0</v>
      </c>
      <c r="AM62" s="13">
        <v>5</v>
      </c>
      <c r="AN62" s="13">
        <v>0.75</v>
      </c>
      <c r="AO62" s="13">
        <v>0</v>
      </c>
      <c r="AP62" s="13">
        <v>0</v>
      </c>
      <c r="AQ62" s="13">
        <v>4.25</v>
      </c>
      <c r="AR62" s="13">
        <v>2.75</v>
      </c>
      <c r="AS62" s="13">
        <v>0</v>
      </c>
      <c r="AT62" s="13">
        <v>0</v>
      </c>
      <c r="AU62" s="13">
        <f t="shared" si="4"/>
        <v>85</v>
      </c>
      <c r="AV62" s="13">
        <f t="shared" si="5"/>
        <v>100</v>
      </c>
      <c r="AW62" s="13">
        <f t="shared" si="6"/>
        <v>85</v>
      </c>
      <c r="AX62" s="14">
        <v>59.62</v>
      </c>
      <c r="AY62" s="17">
        <v>0.16600000000000001</v>
      </c>
      <c r="AZ62" s="17">
        <v>0.49</v>
      </c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R62" s="24"/>
      <c r="BW62" s="24"/>
    </row>
    <row r="63" spans="1:75">
      <c r="A63" s="9" t="s">
        <v>47</v>
      </c>
      <c r="B63" s="48">
        <v>3562.44</v>
      </c>
      <c r="C63" s="47">
        <f t="shared" si="3"/>
        <v>11687.79527559055</v>
      </c>
      <c r="D63" s="41" t="s">
        <v>51</v>
      </c>
      <c r="E63" s="11">
        <v>0.62</v>
      </c>
      <c r="F63" s="15">
        <v>14</v>
      </c>
      <c r="G63" s="11">
        <v>26</v>
      </c>
      <c r="H63" s="11">
        <v>306</v>
      </c>
      <c r="I63" s="11">
        <v>157</v>
      </c>
      <c r="J63" s="13">
        <v>7</v>
      </c>
      <c r="K63" s="16">
        <v>7</v>
      </c>
      <c r="L63" s="13">
        <v>14</v>
      </c>
      <c r="M63" s="13">
        <v>30.2</v>
      </c>
      <c r="N63" s="13">
        <v>2</v>
      </c>
      <c r="O63" s="13">
        <v>11.5</v>
      </c>
      <c r="P63" s="13">
        <v>13</v>
      </c>
      <c r="Q63" s="13">
        <v>0.25</v>
      </c>
      <c r="R63" s="13">
        <v>1.5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1.75</v>
      </c>
      <c r="AA63" s="13">
        <v>0</v>
      </c>
      <c r="AB63" s="13">
        <v>3.5</v>
      </c>
      <c r="AC63" s="13">
        <v>0</v>
      </c>
      <c r="AD63" s="13">
        <v>0</v>
      </c>
      <c r="AE63" s="13">
        <v>2</v>
      </c>
      <c r="AF63" s="13">
        <v>5.5</v>
      </c>
      <c r="AG63" s="13">
        <v>0</v>
      </c>
      <c r="AH63" s="13">
        <v>0.5</v>
      </c>
      <c r="AI63" s="13">
        <v>0</v>
      </c>
      <c r="AJ63" s="13">
        <v>0.25</v>
      </c>
      <c r="AK63" s="13">
        <v>0</v>
      </c>
      <c r="AL63" s="13">
        <v>0.75</v>
      </c>
      <c r="AM63" s="13">
        <v>8</v>
      </c>
      <c r="AN63" s="13">
        <v>0</v>
      </c>
      <c r="AO63" s="13">
        <v>0</v>
      </c>
      <c r="AP63" s="13">
        <v>0</v>
      </c>
      <c r="AQ63" s="13">
        <v>2</v>
      </c>
      <c r="AR63" s="13">
        <v>3.25</v>
      </c>
      <c r="AS63" s="13">
        <v>0</v>
      </c>
      <c r="AT63" s="13">
        <v>0</v>
      </c>
      <c r="AU63" s="13">
        <f t="shared" si="4"/>
        <v>85.95</v>
      </c>
      <c r="AV63" s="13">
        <f t="shared" si="5"/>
        <v>99.95</v>
      </c>
      <c r="AW63" s="13">
        <f t="shared" si="6"/>
        <v>86</v>
      </c>
      <c r="AX63" s="14">
        <v>37.76</v>
      </c>
      <c r="AY63" s="17">
        <v>0.17100000000000001</v>
      </c>
      <c r="AZ63" s="17">
        <v>0.59</v>
      </c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R63" s="24"/>
      <c r="BW63" s="24"/>
    </row>
    <row r="64" spans="1:75">
      <c r="A64" s="9" t="s">
        <v>47</v>
      </c>
      <c r="B64" s="48">
        <v>3563.94</v>
      </c>
      <c r="C64" s="47">
        <f t="shared" si="3"/>
        <v>11692.71653543307</v>
      </c>
      <c r="D64" s="41" t="s">
        <v>51</v>
      </c>
      <c r="E64" s="11">
        <v>0.59</v>
      </c>
      <c r="F64" s="15">
        <v>18.5</v>
      </c>
      <c r="G64" s="11">
        <v>23.8</v>
      </c>
      <c r="H64" s="11">
        <v>158</v>
      </c>
      <c r="I64" s="11">
        <v>66</v>
      </c>
      <c r="J64" s="13">
        <v>9.5</v>
      </c>
      <c r="K64" s="16">
        <v>9</v>
      </c>
      <c r="L64" s="13">
        <v>18.5</v>
      </c>
      <c r="M64" s="13">
        <v>29</v>
      </c>
      <c r="N64" s="13">
        <v>2.5</v>
      </c>
      <c r="O64" s="13">
        <v>13</v>
      </c>
      <c r="P64" s="13">
        <v>9</v>
      </c>
      <c r="Q64" s="13">
        <v>0.5</v>
      </c>
      <c r="R64" s="13">
        <v>0.75</v>
      </c>
      <c r="S64" s="13">
        <v>0</v>
      </c>
      <c r="T64" s="13">
        <v>0.75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0.25</v>
      </c>
      <c r="AA64" s="13">
        <v>0</v>
      </c>
      <c r="AB64" s="13">
        <v>3</v>
      </c>
      <c r="AC64" s="13">
        <v>0</v>
      </c>
      <c r="AD64" s="13">
        <v>0</v>
      </c>
      <c r="AE64" s="13">
        <v>2.25</v>
      </c>
      <c r="AF64" s="13">
        <v>4</v>
      </c>
      <c r="AG64" s="13">
        <v>0</v>
      </c>
      <c r="AH64" s="13">
        <v>0.25</v>
      </c>
      <c r="AI64" s="13">
        <v>0</v>
      </c>
      <c r="AJ64" s="13">
        <v>2</v>
      </c>
      <c r="AK64" s="13">
        <v>0</v>
      </c>
      <c r="AL64" s="13">
        <v>0</v>
      </c>
      <c r="AM64" s="13">
        <v>4</v>
      </c>
      <c r="AN64" s="13">
        <v>0</v>
      </c>
      <c r="AO64" s="13">
        <v>0</v>
      </c>
      <c r="AP64" s="13">
        <v>0</v>
      </c>
      <c r="AQ64" s="13">
        <v>6.5</v>
      </c>
      <c r="AR64" s="13">
        <v>3.75</v>
      </c>
      <c r="AS64" s="13">
        <v>0</v>
      </c>
      <c r="AT64" s="13">
        <v>0</v>
      </c>
      <c r="AU64" s="13">
        <f t="shared" si="4"/>
        <v>81.5</v>
      </c>
      <c r="AV64" s="13">
        <f t="shared" si="5"/>
        <v>100</v>
      </c>
      <c r="AW64" s="13">
        <f t="shared" si="6"/>
        <v>81.5</v>
      </c>
      <c r="AX64" s="14">
        <v>44.52</v>
      </c>
      <c r="AY64" s="17">
        <v>0.16400000000000001</v>
      </c>
      <c r="AZ64" s="17">
        <v>0.51</v>
      </c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R64" s="24"/>
      <c r="BW64" s="24"/>
    </row>
    <row r="65" spans="1:75">
      <c r="A65" s="9" t="s">
        <v>47</v>
      </c>
      <c r="B65" s="48">
        <v>3566.62</v>
      </c>
      <c r="C65" s="47">
        <f t="shared" si="3"/>
        <v>11701.509186351705</v>
      </c>
      <c r="D65" s="41" t="s">
        <v>51</v>
      </c>
      <c r="E65" s="11">
        <v>0.61</v>
      </c>
      <c r="F65" s="15">
        <v>14.25</v>
      </c>
      <c r="G65" s="11">
        <v>25.5</v>
      </c>
      <c r="H65" s="11">
        <v>244</v>
      </c>
      <c r="I65" s="11">
        <v>149</v>
      </c>
      <c r="J65" s="13">
        <v>7</v>
      </c>
      <c r="K65" s="16">
        <v>7.25</v>
      </c>
      <c r="L65" s="13">
        <v>14.25</v>
      </c>
      <c r="M65" s="13">
        <v>32</v>
      </c>
      <c r="N65" s="13">
        <v>2.5</v>
      </c>
      <c r="O65" s="13">
        <v>13</v>
      </c>
      <c r="P65" s="13">
        <v>11</v>
      </c>
      <c r="Q65" s="13">
        <v>0</v>
      </c>
      <c r="R65" s="13">
        <v>1.75</v>
      </c>
      <c r="S65" s="13">
        <v>0</v>
      </c>
      <c r="T65" s="13">
        <v>1</v>
      </c>
      <c r="U65" s="13">
        <v>0.25</v>
      </c>
      <c r="V65" s="13">
        <v>0</v>
      </c>
      <c r="W65" s="13">
        <v>0</v>
      </c>
      <c r="X65" s="13">
        <v>1</v>
      </c>
      <c r="Y65" s="13">
        <v>0</v>
      </c>
      <c r="Z65" s="13">
        <v>0</v>
      </c>
      <c r="AA65" s="13">
        <v>0</v>
      </c>
      <c r="AB65" s="13">
        <v>2</v>
      </c>
      <c r="AC65" s="13">
        <v>0</v>
      </c>
      <c r="AD65" s="13">
        <v>0</v>
      </c>
      <c r="AE65" s="13">
        <v>2.75</v>
      </c>
      <c r="AF65" s="13">
        <v>2</v>
      </c>
      <c r="AG65" s="13">
        <v>0</v>
      </c>
      <c r="AH65" s="13">
        <v>0</v>
      </c>
      <c r="AI65" s="13">
        <v>0</v>
      </c>
      <c r="AJ65" s="13">
        <v>0.25</v>
      </c>
      <c r="AK65" s="13">
        <v>0</v>
      </c>
      <c r="AL65" s="13">
        <v>1.75</v>
      </c>
      <c r="AM65" s="13">
        <v>9.5</v>
      </c>
      <c r="AN65" s="13">
        <v>0</v>
      </c>
      <c r="AO65" s="13">
        <v>0</v>
      </c>
      <c r="AP65" s="13">
        <v>0.5</v>
      </c>
      <c r="AQ65" s="13">
        <v>2.75</v>
      </c>
      <c r="AR65" s="13">
        <v>1.75</v>
      </c>
      <c r="AS65" s="13">
        <v>0</v>
      </c>
      <c r="AT65" s="13">
        <v>0</v>
      </c>
      <c r="AU65" s="13">
        <f t="shared" si="4"/>
        <v>85.75</v>
      </c>
      <c r="AV65" s="13">
        <f t="shared" si="5"/>
        <v>100</v>
      </c>
      <c r="AW65" s="13">
        <f t="shared" si="6"/>
        <v>85.75</v>
      </c>
      <c r="AX65" s="14">
        <v>48.72</v>
      </c>
      <c r="AY65" s="17">
        <v>0.191</v>
      </c>
      <c r="AZ65" s="17">
        <v>0.63</v>
      </c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R65" s="24"/>
      <c r="BW65" s="24"/>
    </row>
    <row r="66" spans="1:75">
      <c r="A66" s="9" t="s">
        <v>47</v>
      </c>
      <c r="B66" s="48">
        <v>3568.94</v>
      </c>
      <c r="C66" s="47">
        <f t="shared" si="3"/>
        <v>11709.120734908136</v>
      </c>
      <c r="D66" s="41" t="s">
        <v>52</v>
      </c>
      <c r="E66" s="11">
        <v>0.61</v>
      </c>
      <c r="F66" s="15">
        <v>15.5</v>
      </c>
      <c r="G66" s="11">
        <v>27.7</v>
      </c>
      <c r="H66" s="11">
        <v>675</v>
      </c>
      <c r="I66" s="11">
        <v>123</v>
      </c>
      <c r="J66" s="13">
        <v>8</v>
      </c>
      <c r="K66" s="16">
        <v>7.5</v>
      </c>
      <c r="L66" s="13">
        <v>15.5</v>
      </c>
      <c r="M66" s="13">
        <v>36</v>
      </c>
      <c r="N66" s="13">
        <v>3.5</v>
      </c>
      <c r="O66" s="13">
        <v>13.5</v>
      </c>
      <c r="P66" s="13">
        <v>11</v>
      </c>
      <c r="Q66" s="13">
        <v>0</v>
      </c>
      <c r="R66" s="13">
        <v>2</v>
      </c>
      <c r="S66" s="13">
        <v>0</v>
      </c>
      <c r="T66" s="13">
        <v>0.5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1</v>
      </c>
      <c r="AC66" s="13">
        <v>0</v>
      </c>
      <c r="AD66" s="13">
        <v>0.5</v>
      </c>
      <c r="AE66" s="13">
        <v>3.95</v>
      </c>
      <c r="AF66" s="13">
        <v>2.5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4</v>
      </c>
      <c r="AN66" s="13">
        <v>0</v>
      </c>
      <c r="AO66" s="13">
        <v>0</v>
      </c>
      <c r="AP66" s="13">
        <v>0</v>
      </c>
      <c r="AQ66" s="13">
        <v>3.25</v>
      </c>
      <c r="AR66" s="13">
        <v>2.75</v>
      </c>
      <c r="AS66" s="13">
        <v>0</v>
      </c>
      <c r="AT66" s="13">
        <v>0</v>
      </c>
      <c r="AU66" s="13">
        <f t="shared" si="4"/>
        <v>84.45</v>
      </c>
      <c r="AV66" s="13">
        <f t="shared" si="5"/>
        <v>99.95</v>
      </c>
      <c r="AW66" s="13">
        <f t="shared" si="6"/>
        <v>84.5</v>
      </c>
      <c r="AX66" s="14">
        <v>57.66</v>
      </c>
      <c r="AY66" s="17">
        <v>0.16600000000000001</v>
      </c>
      <c r="AZ66" s="17">
        <v>0.48</v>
      </c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</row>
    <row r="67" spans="1:75">
      <c r="A67" s="9" t="s">
        <v>48</v>
      </c>
      <c r="B67" s="47">
        <v>3636.53</v>
      </c>
      <c r="C67" s="47">
        <f t="shared" ref="C67:C123" si="7">B67/0.3048</f>
        <v>11930.872703412073</v>
      </c>
      <c r="D67" s="41" t="s">
        <v>53</v>
      </c>
      <c r="E67" s="11">
        <v>1</v>
      </c>
      <c r="F67" s="12">
        <v>8.3000000000000007</v>
      </c>
      <c r="G67" s="11">
        <v>14.4</v>
      </c>
      <c r="H67" s="11">
        <v>0.87</v>
      </c>
      <c r="I67" s="11">
        <v>0.85</v>
      </c>
      <c r="J67" s="13">
        <v>3.7</v>
      </c>
      <c r="K67" s="13">
        <v>4.6000000000000005</v>
      </c>
      <c r="L67" s="13">
        <v>8.3000000000000007</v>
      </c>
      <c r="M67" s="13">
        <v>22.799824492979717</v>
      </c>
      <c r="N67" s="13">
        <v>2.235276911076443</v>
      </c>
      <c r="O67" s="13">
        <v>8.046996879875195</v>
      </c>
      <c r="P67" s="13">
        <v>9.835218408736349</v>
      </c>
      <c r="Q67" s="13">
        <v>2.682332293291732</v>
      </c>
      <c r="R67" s="13">
        <v>1.7882215288611545</v>
      </c>
      <c r="S67" s="13">
        <v>8.9411076443057722E-3</v>
      </c>
      <c r="T67" s="13">
        <v>3.576443057722309</v>
      </c>
      <c r="U67" s="13">
        <v>0.44705538221528862</v>
      </c>
      <c r="V67" s="13">
        <v>8.9411076443057722E-3</v>
      </c>
      <c r="W67" s="13">
        <v>0</v>
      </c>
      <c r="X67" s="13">
        <v>0</v>
      </c>
      <c r="Y67" s="13">
        <v>0</v>
      </c>
      <c r="Z67" s="13">
        <v>0.44705538221528862</v>
      </c>
      <c r="AA67" s="13">
        <v>0.44705538221528862</v>
      </c>
      <c r="AB67" s="13">
        <v>5.382546801872075</v>
      </c>
      <c r="AC67" s="13">
        <v>5.3646645865834639</v>
      </c>
      <c r="AD67" s="13">
        <v>0</v>
      </c>
      <c r="AE67" s="13">
        <v>0</v>
      </c>
      <c r="AF67" s="13">
        <v>4.9176092043681745</v>
      </c>
      <c r="AG67" s="13">
        <v>0</v>
      </c>
      <c r="AH67" s="13">
        <v>0</v>
      </c>
      <c r="AI67" s="13">
        <v>0</v>
      </c>
      <c r="AJ67" s="13">
        <v>0</v>
      </c>
      <c r="AK67" s="13">
        <v>0.44705538221528862</v>
      </c>
      <c r="AL67" s="13">
        <v>0</v>
      </c>
      <c r="AM67" s="13">
        <v>23.24687987519501</v>
      </c>
      <c r="AN67" s="13">
        <v>0</v>
      </c>
      <c r="AO67" s="13">
        <v>0</v>
      </c>
      <c r="AP67" s="13">
        <v>8.9411076443057722E-3</v>
      </c>
      <c r="AQ67" s="13">
        <v>0</v>
      </c>
      <c r="AR67" s="13">
        <v>0</v>
      </c>
      <c r="AS67" s="13">
        <v>0</v>
      </c>
      <c r="AT67" s="13">
        <v>8.9411076443057722E-3</v>
      </c>
      <c r="AU67" s="13">
        <f t="shared" si="4"/>
        <v>91.699999999999989</v>
      </c>
      <c r="AV67" s="13">
        <f t="shared" si="5"/>
        <v>99.999999999999986</v>
      </c>
      <c r="AW67" s="13">
        <f t="shared" si="6"/>
        <v>91.7</v>
      </c>
      <c r="AX67" s="13"/>
      <c r="AY67" s="17">
        <v>9.4E-2</v>
      </c>
      <c r="AZ67" s="17">
        <v>0.58599999999999997</v>
      </c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P67" s="24"/>
    </row>
    <row r="68" spans="1:75">
      <c r="A68" s="9" t="s">
        <v>48</v>
      </c>
      <c r="B68" s="47">
        <v>3636.76</v>
      </c>
      <c r="C68" s="47">
        <f t="shared" si="7"/>
        <v>11931.627296587927</v>
      </c>
      <c r="D68" s="41" t="s">
        <v>53</v>
      </c>
      <c r="E68" s="11">
        <v>1</v>
      </c>
      <c r="F68" s="15">
        <v>6</v>
      </c>
      <c r="G68" s="11">
        <v>12.8</v>
      </c>
      <c r="H68" s="11">
        <v>0.48</v>
      </c>
      <c r="I68" s="11">
        <v>0.32</v>
      </c>
      <c r="J68" s="13">
        <v>6</v>
      </c>
      <c r="K68" s="16">
        <v>0</v>
      </c>
      <c r="L68" s="13">
        <v>6</v>
      </c>
      <c r="M68" s="13">
        <v>40.5</v>
      </c>
      <c r="N68" s="13">
        <v>3.25</v>
      </c>
      <c r="O68" s="13">
        <v>9.75</v>
      </c>
      <c r="P68" s="13">
        <v>10.25</v>
      </c>
      <c r="Q68" s="13">
        <v>0.5</v>
      </c>
      <c r="R68" s="13">
        <v>2.5</v>
      </c>
      <c r="S68" s="13">
        <v>0</v>
      </c>
      <c r="T68" s="13">
        <v>4.25</v>
      </c>
      <c r="U68" s="13">
        <v>1</v>
      </c>
      <c r="V68" s="13">
        <v>0</v>
      </c>
      <c r="W68" s="13">
        <v>0</v>
      </c>
      <c r="X68" s="13">
        <v>0</v>
      </c>
      <c r="Y68" s="13">
        <v>0</v>
      </c>
      <c r="Z68" s="13">
        <v>1</v>
      </c>
      <c r="AA68" s="13">
        <v>0</v>
      </c>
      <c r="AB68" s="13">
        <v>6.5</v>
      </c>
      <c r="AC68" s="13">
        <v>0</v>
      </c>
      <c r="AD68" s="13">
        <v>0</v>
      </c>
      <c r="AE68" s="13">
        <v>1</v>
      </c>
      <c r="AF68" s="13">
        <v>5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7.75</v>
      </c>
      <c r="AN68" s="13">
        <v>0</v>
      </c>
      <c r="AO68" s="13">
        <v>0</v>
      </c>
      <c r="AP68" s="13">
        <v>0.75</v>
      </c>
      <c r="AQ68" s="13">
        <v>0</v>
      </c>
      <c r="AR68" s="13">
        <v>0</v>
      </c>
      <c r="AS68" s="13">
        <v>0</v>
      </c>
      <c r="AT68" s="13">
        <v>0</v>
      </c>
      <c r="AU68" s="13">
        <f t="shared" si="4"/>
        <v>94</v>
      </c>
      <c r="AV68" s="13">
        <f t="shared" si="5"/>
        <v>100</v>
      </c>
      <c r="AW68" s="13">
        <f t="shared" si="6"/>
        <v>94</v>
      </c>
      <c r="AX68" s="14">
        <v>65.34</v>
      </c>
      <c r="AY68" s="28">
        <v>9.4E-2</v>
      </c>
      <c r="AZ68" s="28">
        <v>0.28000000000000003</v>
      </c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P68" s="24"/>
    </row>
    <row r="69" spans="1:75">
      <c r="A69" s="9" t="s">
        <v>48</v>
      </c>
      <c r="B69" s="47">
        <v>3637.04</v>
      </c>
      <c r="C69" s="47">
        <f t="shared" si="7"/>
        <v>11932.54593175853</v>
      </c>
      <c r="D69" s="41" t="s">
        <v>53</v>
      </c>
      <c r="E69" s="11">
        <v>1</v>
      </c>
      <c r="F69" s="15">
        <v>11</v>
      </c>
      <c r="G69" s="11">
        <v>12.8</v>
      </c>
      <c r="H69" s="11">
        <v>0.5</v>
      </c>
      <c r="I69" s="11">
        <v>0.9</v>
      </c>
      <c r="J69" s="13">
        <v>11</v>
      </c>
      <c r="K69" s="16">
        <v>0</v>
      </c>
      <c r="L69" s="13">
        <v>11</v>
      </c>
      <c r="M69" s="13">
        <v>31</v>
      </c>
      <c r="N69" s="13">
        <v>2</v>
      </c>
      <c r="O69" s="13">
        <v>9</v>
      </c>
      <c r="P69" s="13">
        <v>11</v>
      </c>
      <c r="Q69" s="13">
        <v>0</v>
      </c>
      <c r="R69" s="13">
        <v>1.5</v>
      </c>
      <c r="S69" s="13">
        <v>0</v>
      </c>
      <c r="T69" s="13">
        <v>7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5.5</v>
      </c>
      <c r="AA69" s="13">
        <v>0</v>
      </c>
      <c r="AB69" s="13">
        <v>5.5</v>
      </c>
      <c r="AC69" s="13">
        <v>0</v>
      </c>
      <c r="AD69" s="13">
        <v>1</v>
      </c>
      <c r="AE69" s="13">
        <v>1</v>
      </c>
      <c r="AF69" s="13">
        <v>6.25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6.75</v>
      </c>
      <c r="AN69" s="13">
        <v>1</v>
      </c>
      <c r="AO69" s="13">
        <v>0</v>
      </c>
      <c r="AP69" s="13">
        <v>0.25</v>
      </c>
      <c r="AQ69" s="13">
        <v>0</v>
      </c>
      <c r="AR69" s="13">
        <v>0</v>
      </c>
      <c r="AS69" s="13">
        <v>0.25</v>
      </c>
      <c r="AT69" s="13">
        <v>0</v>
      </c>
      <c r="AU69" s="13">
        <f t="shared" si="4"/>
        <v>89</v>
      </c>
      <c r="AV69" s="13">
        <f t="shared" si="5"/>
        <v>100</v>
      </c>
      <c r="AW69" s="13">
        <f t="shared" si="6"/>
        <v>89</v>
      </c>
      <c r="AX69" s="14">
        <v>78.28</v>
      </c>
      <c r="AY69" s="17">
        <v>9.2999999999999999E-2</v>
      </c>
      <c r="AZ69" s="17">
        <v>0.31</v>
      </c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P69" s="24"/>
    </row>
    <row r="70" spans="1:75">
      <c r="A70" s="9" t="s">
        <v>48</v>
      </c>
      <c r="B70" s="47">
        <v>3638.33</v>
      </c>
      <c r="C70" s="47">
        <f t="shared" si="7"/>
        <v>11936.778215223096</v>
      </c>
      <c r="D70" s="41" t="s">
        <v>53</v>
      </c>
      <c r="E70" s="11">
        <v>1</v>
      </c>
      <c r="F70" s="15">
        <v>4</v>
      </c>
      <c r="G70" s="11">
        <v>10.8</v>
      </c>
      <c r="H70" s="11">
        <v>0.11</v>
      </c>
      <c r="I70" s="11">
        <v>0.22</v>
      </c>
      <c r="J70" s="13">
        <v>4</v>
      </c>
      <c r="K70" s="16">
        <v>0</v>
      </c>
      <c r="L70" s="13">
        <v>4</v>
      </c>
      <c r="M70" s="13">
        <v>38.25</v>
      </c>
      <c r="N70" s="13">
        <v>3</v>
      </c>
      <c r="O70" s="13">
        <v>6.5</v>
      </c>
      <c r="P70" s="13">
        <v>9.5</v>
      </c>
      <c r="Q70" s="13">
        <v>0</v>
      </c>
      <c r="R70" s="13">
        <v>2.75</v>
      </c>
      <c r="S70" s="13">
        <v>0</v>
      </c>
      <c r="T70" s="13">
        <v>4.5</v>
      </c>
      <c r="U70" s="13">
        <v>1</v>
      </c>
      <c r="V70" s="13">
        <v>0</v>
      </c>
      <c r="W70" s="13">
        <v>0</v>
      </c>
      <c r="X70" s="13">
        <v>0.25</v>
      </c>
      <c r="Y70" s="13">
        <v>0</v>
      </c>
      <c r="Z70" s="13">
        <v>1.5</v>
      </c>
      <c r="AA70" s="13">
        <v>0</v>
      </c>
      <c r="AB70" s="13">
        <v>13.5</v>
      </c>
      <c r="AC70" s="13">
        <v>0</v>
      </c>
      <c r="AD70" s="13">
        <v>1</v>
      </c>
      <c r="AE70" s="13">
        <v>0</v>
      </c>
      <c r="AF70" s="13">
        <v>3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10</v>
      </c>
      <c r="AN70" s="13">
        <v>0</v>
      </c>
      <c r="AO70" s="13">
        <v>0</v>
      </c>
      <c r="AP70" s="13">
        <v>0.25</v>
      </c>
      <c r="AQ70" s="13">
        <v>0</v>
      </c>
      <c r="AR70" s="13">
        <v>0</v>
      </c>
      <c r="AS70" s="13">
        <v>1</v>
      </c>
      <c r="AT70" s="13">
        <v>0</v>
      </c>
      <c r="AU70" s="13">
        <f t="shared" si="4"/>
        <v>96</v>
      </c>
      <c r="AV70" s="13">
        <f t="shared" si="5"/>
        <v>100</v>
      </c>
      <c r="AW70" s="13">
        <f t="shared" si="6"/>
        <v>96</v>
      </c>
      <c r="AX70" s="14">
        <v>77.88</v>
      </c>
      <c r="AY70" s="17">
        <v>9.4E-2</v>
      </c>
      <c r="AZ70" s="17">
        <v>0.24</v>
      </c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P70" s="24"/>
    </row>
    <row r="71" spans="1:75">
      <c r="A71" s="9" t="s">
        <v>48</v>
      </c>
      <c r="B71" s="47">
        <v>3640.67</v>
      </c>
      <c r="C71" s="47">
        <f t="shared" si="7"/>
        <v>11944.455380577427</v>
      </c>
      <c r="D71" s="41" t="s">
        <v>53</v>
      </c>
      <c r="E71" s="11">
        <v>1</v>
      </c>
      <c r="F71" s="15">
        <v>10</v>
      </c>
      <c r="G71" s="11">
        <v>12.5</v>
      </c>
      <c r="H71" s="11">
        <v>0.27</v>
      </c>
      <c r="I71" s="11">
        <v>0.53</v>
      </c>
      <c r="J71" s="13">
        <v>10</v>
      </c>
      <c r="K71" s="16">
        <v>0</v>
      </c>
      <c r="L71" s="13">
        <v>10</v>
      </c>
      <c r="M71" s="13">
        <v>36.700000000000003</v>
      </c>
      <c r="N71" s="13">
        <v>1.5</v>
      </c>
      <c r="O71" s="13">
        <v>5</v>
      </c>
      <c r="P71" s="13">
        <v>10.5</v>
      </c>
      <c r="Q71" s="13">
        <v>0</v>
      </c>
      <c r="R71" s="13">
        <v>1.75</v>
      </c>
      <c r="S71" s="13">
        <v>0</v>
      </c>
      <c r="T71" s="13">
        <v>4</v>
      </c>
      <c r="U71" s="13">
        <v>1.5</v>
      </c>
      <c r="V71" s="13">
        <v>0</v>
      </c>
      <c r="W71" s="13">
        <v>0</v>
      </c>
      <c r="X71" s="13">
        <v>0</v>
      </c>
      <c r="Y71" s="13">
        <v>0</v>
      </c>
      <c r="Z71" s="13">
        <v>1.75</v>
      </c>
      <c r="AA71" s="13">
        <v>0</v>
      </c>
      <c r="AB71" s="13">
        <v>6.25</v>
      </c>
      <c r="AC71" s="13">
        <v>0</v>
      </c>
      <c r="AD71" s="13">
        <v>0</v>
      </c>
      <c r="AE71" s="13">
        <v>1</v>
      </c>
      <c r="AF71" s="13">
        <v>8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9.5</v>
      </c>
      <c r="AN71" s="13">
        <v>2</v>
      </c>
      <c r="AO71" s="13">
        <v>0</v>
      </c>
      <c r="AP71" s="13">
        <v>0.5</v>
      </c>
      <c r="AQ71" s="13">
        <v>0</v>
      </c>
      <c r="AR71" s="13">
        <v>0</v>
      </c>
      <c r="AS71" s="13">
        <v>0</v>
      </c>
      <c r="AT71" s="13">
        <v>0</v>
      </c>
      <c r="AU71" s="13">
        <f t="shared" si="4"/>
        <v>89.95</v>
      </c>
      <c r="AV71" s="13">
        <f t="shared" si="5"/>
        <v>99.95</v>
      </c>
      <c r="AW71" s="13">
        <f t="shared" si="6"/>
        <v>90</v>
      </c>
      <c r="AX71" s="14">
        <v>71.88</v>
      </c>
      <c r="AY71" s="17">
        <v>9.2999999999999999E-2</v>
      </c>
      <c r="AZ71" s="17">
        <v>0.36</v>
      </c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P71" s="24"/>
    </row>
    <row r="72" spans="1:75">
      <c r="A72" s="9" t="s">
        <v>48</v>
      </c>
      <c r="B72" s="47">
        <v>3643</v>
      </c>
      <c r="C72" s="47">
        <f t="shared" si="7"/>
        <v>11952.099737532808</v>
      </c>
      <c r="D72" s="41" t="s">
        <v>53</v>
      </c>
      <c r="E72" s="11">
        <v>0.89</v>
      </c>
      <c r="F72" s="12">
        <v>5.2</v>
      </c>
      <c r="G72" s="11">
        <v>6.4</v>
      </c>
      <c r="H72" s="11">
        <v>0.06</v>
      </c>
      <c r="I72" s="11">
        <v>0.46</v>
      </c>
      <c r="J72" s="13">
        <v>1</v>
      </c>
      <c r="K72" s="13">
        <v>4.2</v>
      </c>
      <c r="L72" s="13">
        <v>5.2</v>
      </c>
      <c r="M72" s="13">
        <v>23.448763250883388</v>
      </c>
      <c r="N72" s="13">
        <v>3.8283695103483084</v>
      </c>
      <c r="O72" s="13">
        <v>11.485108531044924</v>
      </c>
      <c r="P72" s="13">
        <v>11.006562342251387</v>
      </c>
      <c r="Q72" s="13">
        <v>3.3498233215547701</v>
      </c>
      <c r="R72" s="13">
        <v>6.6996466431095403</v>
      </c>
      <c r="S72" s="13">
        <v>9.5709237758707707E-3</v>
      </c>
      <c r="T72" s="13">
        <v>4.3069156991418467</v>
      </c>
      <c r="U72" s="13">
        <v>0.47854618879353855</v>
      </c>
      <c r="V72" s="13">
        <v>9.5709237758707707E-3</v>
      </c>
      <c r="W72" s="13">
        <v>0</v>
      </c>
      <c r="X72" s="13">
        <v>0</v>
      </c>
      <c r="Y72" s="13">
        <v>0</v>
      </c>
      <c r="Z72" s="13">
        <v>9.5709237758707707E-3</v>
      </c>
      <c r="AA72" s="13">
        <v>9.5709237758707707E-3</v>
      </c>
      <c r="AB72" s="13">
        <v>1.9141847551741542</v>
      </c>
      <c r="AC72" s="13">
        <v>0.9570923775870771</v>
      </c>
      <c r="AD72" s="13">
        <v>0</v>
      </c>
      <c r="AE72" s="13">
        <v>0.9570923775870771</v>
      </c>
      <c r="AF72" s="13">
        <v>8.6138313982836934</v>
      </c>
      <c r="AG72" s="13">
        <v>0</v>
      </c>
      <c r="AH72" s="13">
        <v>0</v>
      </c>
      <c r="AI72" s="13">
        <v>0</v>
      </c>
      <c r="AJ72" s="13">
        <v>0</v>
      </c>
      <c r="AK72" s="13">
        <v>1.4356385663806155</v>
      </c>
      <c r="AL72" s="13">
        <v>0</v>
      </c>
      <c r="AM72" s="13">
        <v>14.834931852599693</v>
      </c>
      <c r="AN72" s="13">
        <v>0</v>
      </c>
      <c r="AO72" s="13">
        <v>0</v>
      </c>
      <c r="AP72" s="13">
        <v>1.4356385663806155</v>
      </c>
      <c r="AQ72" s="13">
        <v>0</v>
      </c>
      <c r="AR72" s="13">
        <v>0</v>
      </c>
      <c r="AS72" s="13">
        <v>0</v>
      </c>
      <c r="AT72" s="13">
        <v>9.5709237758707707E-3</v>
      </c>
      <c r="AU72" s="13">
        <f t="shared" si="4"/>
        <v>94.799999999999969</v>
      </c>
      <c r="AV72" s="13">
        <f t="shared" si="5"/>
        <v>99.999999999999972</v>
      </c>
      <c r="AW72" s="13">
        <f t="shared" si="6"/>
        <v>94.8</v>
      </c>
      <c r="AX72" s="14"/>
      <c r="AY72" s="17">
        <v>7.2999999999999995E-2</v>
      </c>
      <c r="AZ72" s="17">
        <v>0.54300000000000004</v>
      </c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P72" s="24"/>
    </row>
    <row r="73" spans="1:75">
      <c r="A73" s="9" t="s">
        <v>48</v>
      </c>
      <c r="B73" s="47">
        <v>3643</v>
      </c>
      <c r="C73" s="47">
        <f t="shared" si="7"/>
        <v>11952.099737532808</v>
      </c>
      <c r="D73" s="41" t="s">
        <v>53</v>
      </c>
      <c r="E73" s="11">
        <v>0.83</v>
      </c>
      <c r="F73" s="15">
        <v>11</v>
      </c>
      <c r="G73" s="11">
        <v>14.6</v>
      </c>
      <c r="H73" s="11">
        <v>0.84</v>
      </c>
      <c r="I73" s="11">
        <v>0.95</v>
      </c>
      <c r="J73" s="13">
        <v>11</v>
      </c>
      <c r="K73" s="16">
        <v>0</v>
      </c>
      <c r="L73" s="13">
        <v>11</v>
      </c>
      <c r="M73" s="13">
        <v>32</v>
      </c>
      <c r="N73" s="13">
        <v>3</v>
      </c>
      <c r="O73" s="13">
        <v>11</v>
      </c>
      <c r="P73" s="13">
        <v>10</v>
      </c>
      <c r="Q73" s="13">
        <v>0</v>
      </c>
      <c r="R73" s="13">
        <v>2</v>
      </c>
      <c r="S73" s="13">
        <v>0</v>
      </c>
      <c r="T73" s="13">
        <v>5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0.5</v>
      </c>
      <c r="AA73" s="13">
        <v>0</v>
      </c>
      <c r="AB73" s="13">
        <v>5.25</v>
      </c>
      <c r="AC73" s="13">
        <v>0</v>
      </c>
      <c r="AD73" s="13">
        <v>0</v>
      </c>
      <c r="AE73" s="13">
        <v>1</v>
      </c>
      <c r="AF73" s="13">
        <v>4.75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10.25</v>
      </c>
      <c r="AN73" s="13">
        <v>2</v>
      </c>
      <c r="AO73" s="13">
        <v>0</v>
      </c>
      <c r="AP73" s="13">
        <v>0.75</v>
      </c>
      <c r="AQ73" s="13">
        <v>1</v>
      </c>
      <c r="AR73" s="13">
        <v>0.25</v>
      </c>
      <c r="AS73" s="13">
        <v>0.25</v>
      </c>
      <c r="AT73" s="13">
        <v>0</v>
      </c>
      <c r="AU73" s="13">
        <f t="shared" si="4"/>
        <v>89</v>
      </c>
      <c r="AV73" s="13">
        <f t="shared" si="5"/>
        <v>100</v>
      </c>
      <c r="AW73" s="13">
        <f t="shared" si="6"/>
        <v>89</v>
      </c>
      <c r="AX73" s="14">
        <v>81.02</v>
      </c>
      <c r="AY73" s="17">
        <v>0.1</v>
      </c>
      <c r="AZ73" s="17">
        <v>0.37</v>
      </c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P73" s="24"/>
    </row>
    <row r="74" spans="1:75">
      <c r="A74" s="9" t="s">
        <v>48</v>
      </c>
      <c r="B74" s="47">
        <v>3643.78</v>
      </c>
      <c r="C74" s="47">
        <f t="shared" si="7"/>
        <v>11954.658792650918</v>
      </c>
      <c r="D74" s="41" t="s">
        <v>53</v>
      </c>
      <c r="E74" s="11">
        <v>0.89</v>
      </c>
      <c r="F74" s="15">
        <v>7.5</v>
      </c>
      <c r="G74" s="11">
        <v>15.7</v>
      </c>
      <c r="H74" s="11">
        <v>1.33</v>
      </c>
      <c r="I74" s="11">
        <v>0.95</v>
      </c>
      <c r="J74" s="13">
        <v>7</v>
      </c>
      <c r="K74" s="16">
        <v>0.5</v>
      </c>
      <c r="L74" s="13">
        <v>7.5</v>
      </c>
      <c r="M74" s="13">
        <v>35.5</v>
      </c>
      <c r="N74" s="13">
        <v>3</v>
      </c>
      <c r="O74" s="13">
        <v>11</v>
      </c>
      <c r="P74" s="13">
        <v>11.5</v>
      </c>
      <c r="Q74" s="13">
        <v>0.25</v>
      </c>
      <c r="R74" s="13">
        <v>2.5</v>
      </c>
      <c r="S74" s="13">
        <v>0</v>
      </c>
      <c r="T74" s="13">
        <v>1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1.5</v>
      </c>
      <c r="AC74" s="13">
        <v>0</v>
      </c>
      <c r="AD74" s="13">
        <v>0</v>
      </c>
      <c r="AE74" s="13">
        <v>13</v>
      </c>
      <c r="AF74" s="13">
        <v>1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8.75</v>
      </c>
      <c r="AN74" s="13">
        <v>0</v>
      </c>
      <c r="AO74" s="13">
        <v>0</v>
      </c>
      <c r="AP74" s="13">
        <v>0.25</v>
      </c>
      <c r="AQ74" s="13">
        <v>0</v>
      </c>
      <c r="AR74" s="13">
        <v>2.75</v>
      </c>
      <c r="AS74" s="13">
        <v>0.5</v>
      </c>
      <c r="AT74" s="13">
        <v>0</v>
      </c>
      <c r="AU74" s="13">
        <f t="shared" si="4"/>
        <v>92.5</v>
      </c>
      <c r="AV74" s="13">
        <f t="shared" si="5"/>
        <v>100</v>
      </c>
      <c r="AW74" s="13">
        <f t="shared" si="6"/>
        <v>92.5</v>
      </c>
      <c r="AX74" s="14">
        <v>20.76</v>
      </c>
      <c r="AY74" s="17">
        <v>0.16</v>
      </c>
      <c r="AZ74" s="17">
        <v>0.63</v>
      </c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P74" s="24"/>
    </row>
    <row r="75" spans="1:75">
      <c r="A75" s="9" t="s">
        <v>48</v>
      </c>
      <c r="B75" s="47">
        <v>3651.25</v>
      </c>
      <c r="C75" s="47">
        <f t="shared" si="7"/>
        <v>11979.166666666666</v>
      </c>
      <c r="D75" s="41" t="s">
        <v>53</v>
      </c>
      <c r="E75" s="11">
        <v>1</v>
      </c>
      <c r="F75" s="15">
        <v>7.25</v>
      </c>
      <c r="G75" s="11">
        <v>13.8</v>
      </c>
      <c r="H75" s="11">
        <v>1.74</v>
      </c>
      <c r="I75" s="11">
        <v>1.1200000000000001</v>
      </c>
      <c r="J75" s="13">
        <v>6</v>
      </c>
      <c r="K75" s="16">
        <v>1.25</v>
      </c>
      <c r="L75" s="13">
        <v>7.25</v>
      </c>
      <c r="M75" s="13">
        <v>33.75</v>
      </c>
      <c r="N75" s="13">
        <v>4.25</v>
      </c>
      <c r="O75" s="13">
        <v>11.5</v>
      </c>
      <c r="P75" s="13">
        <v>11.5</v>
      </c>
      <c r="Q75" s="13">
        <v>0.25</v>
      </c>
      <c r="R75" s="13">
        <v>1.75</v>
      </c>
      <c r="S75" s="13">
        <v>0</v>
      </c>
      <c r="T75" s="13">
        <v>3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0.25</v>
      </c>
      <c r="AA75" s="13">
        <v>0</v>
      </c>
      <c r="AB75" s="13">
        <v>3</v>
      </c>
      <c r="AC75" s="13">
        <v>0</v>
      </c>
      <c r="AD75" s="13">
        <v>0</v>
      </c>
      <c r="AE75" s="13">
        <v>6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17.5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f t="shared" si="4"/>
        <v>92.75</v>
      </c>
      <c r="AV75" s="13">
        <f t="shared" si="5"/>
        <v>100</v>
      </c>
      <c r="AW75" s="13">
        <f t="shared" si="6"/>
        <v>92.75</v>
      </c>
      <c r="AX75" s="14">
        <v>35</v>
      </c>
      <c r="AY75" s="17">
        <v>0.14899999999999999</v>
      </c>
      <c r="AZ75" s="17">
        <v>0.56999999999999995</v>
      </c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P75" s="24"/>
    </row>
    <row r="76" spans="1:75">
      <c r="A76" s="9" t="s">
        <v>48</v>
      </c>
      <c r="B76" s="47">
        <v>3652.1</v>
      </c>
      <c r="C76" s="47">
        <f t="shared" si="7"/>
        <v>11981.955380577427</v>
      </c>
      <c r="D76" s="41" t="s">
        <v>53</v>
      </c>
      <c r="E76" s="11">
        <v>1</v>
      </c>
      <c r="F76" s="15">
        <v>4</v>
      </c>
      <c r="G76" s="11">
        <v>8.9</v>
      </c>
      <c r="H76" s="11">
        <v>0.92</v>
      </c>
      <c r="I76" s="11">
        <v>0.57999999999999996</v>
      </c>
      <c r="J76" s="13">
        <v>4</v>
      </c>
      <c r="K76" s="16">
        <v>0</v>
      </c>
      <c r="L76" s="13">
        <v>4</v>
      </c>
      <c r="M76" s="13">
        <v>36</v>
      </c>
      <c r="N76" s="13">
        <v>6</v>
      </c>
      <c r="O76" s="13">
        <v>12.25</v>
      </c>
      <c r="P76" s="13">
        <v>7.25</v>
      </c>
      <c r="Q76" s="13">
        <v>1.5</v>
      </c>
      <c r="R76" s="13">
        <v>2.75</v>
      </c>
      <c r="S76" s="13">
        <v>0</v>
      </c>
      <c r="T76" s="13">
        <v>6</v>
      </c>
      <c r="U76" s="13">
        <v>0.5</v>
      </c>
      <c r="V76" s="13">
        <v>0</v>
      </c>
      <c r="W76" s="13">
        <v>0</v>
      </c>
      <c r="X76" s="13">
        <v>0</v>
      </c>
      <c r="Y76" s="13">
        <v>0</v>
      </c>
      <c r="Z76" s="13">
        <v>1.25</v>
      </c>
      <c r="AA76" s="13">
        <v>0</v>
      </c>
      <c r="AB76" s="13">
        <v>3.75</v>
      </c>
      <c r="AC76" s="13">
        <v>0</v>
      </c>
      <c r="AD76" s="13">
        <v>0</v>
      </c>
      <c r="AE76" s="13">
        <v>3</v>
      </c>
      <c r="AF76" s="13">
        <v>0</v>
      </c>
      <c r="AG76" s="13">
        <v>0</v>
      </c>
      <c r="AH76" s="13">
        <v>0</v>
      </c>
      <c r="AI76" s="13">
        <v>0</v>
      </c>
      <c r="AJ76" s="13">
        <v>0.75</v>
      </c>
      <c r="AK76" s="13">
        <v>0</v>
      </c>
      <c r="AL76" s="13">
        <v>0</v>
      </c>
      <c r="AM76" s="13">
        <v>14</v>
      </c>
      <c r="AN76" s="13">
        <v>0.5</v>
      </c>
      <c r="AO76" s="13">
        <v>0</v>
      </c>
      <c r="AP76" s="13">
        <v>0</v>
      </c>
      <c r="AQ76" s="13">
        <v>0.5</v>
      </c>
      <c r="AR76" s="13">
        <v>0</v>
      </c>
      <c r="AS76" s="13">
        <v>0</v>
      </c>
      <c r="AT76" s="13">
        <v>0</v>
      </c>
      <c r="AU76" s="13">
        <f t="shared" si="4"/>
        <v>96</v>
      </c>
      <c r="AV76" s="13">
        <f t="shared" si="5"/>
        <v>100</v>
      </c>
      <c r="AW76" s="13">
        <f t="shared" si="6"/>
        <v>96</v>
      </c>
      <c r="AX76" s="14">
        <v>13.88</v>
      </c>
      <c r="AY76" s="17">
        <v>0.14799999999999999</v>
      </c>
      <c r="AZ76" s="17">
        <v>0.7</v>
      </c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P76" s="24"/>
    </row>
    <row r="77" spans="1:75">
      <c r="A77" s="9" t="s">
        <v>48</v>
      </c>
      <c r="B77" s="47">
        <v>3656.09</v>
      </c>
      <c r="C77" s="47">
        <f t="shared" si="7"/>
        <v>11995.04593175853</v>
      </c>
      <c r="D77" s="41" t="s">
        <v>53</v>
      </c>
      <c r="E77" s="11">
        <v>1</v>
      </c>
      <c r="F77" s="15">
        <v>5</v>
      </c>
      <c r="G77" s="11">
        <v>13.1</v>
      </c>
      <c r="H77" s="11">
        <v>2.62</v>
      </c>
      <c r="I77" s="11">
        <v>2.1</v>
      </c>
      <c r="J77" s="13">
        <v>5</v>
      </c>
      <c r="K77" s="16">
        <v>0</v>
      </c>
      <c r="L77" s="13">
        <v>5</v>
      </c>
      <c r="M77" s="13">
        <v>35.700000000000003</v>
      </c>
      <c r="N77" s="13">
        <v>5.5</v>
      </c>
      <c r="O77" s="13">
        <v>10</v>
      </c>
      <c r="P77" s="13">
        <v>12</v>
      </c>
      <c r="Q77" s="13">
        <v>1.5</v>
      </c>
      <c r="R77" s="13">
        <v>1.5</v>
      </c>
      <c r="S77" s="13">
        <v>0</v>
      </c>
      <c r="T77" s="13">
        <v>0.75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0.25</v>
      </c>
      <c r="AA77" s="13">
        <v>0</v>
      </c>
      <c r="AB77" s="13">
        <v>0</v>
      </c>
      <c r="AC77" s="13">
        <v>0</v>
      </c>
      <c r="AD77" s="13">
        <v>0</v>
      </c>
      <c r="AE77" s="13">
        <v>14.5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12.25</v>
      </c>
      <c r="AN77" s="13">
        <v>0</v>
      </c>
      <c r="AO77" s="13">
        <v>0</v>
      </c>
      <c r="AP77" s="13">
        <v>0</v>
      </c>
      <c r="AQ77" s="13">
        <v>0</v>
      </c>
      <c r="AR77" s="13">
        <v>1</v>
      </c>
      <c r="AS77" s="13">
        <v>0</v>
      </c>
      <c r="AT77" s="13">
        <v>0</v>
      </c>
      <c r="AU77" s="13">
        <f t="shared" si="4"/>
        <v>94.95</v>
      </c>
      <c r="AV77" s="13">
        <f t="shared" si="5"/>
        <v>99.95</v>
      </c>
      <c r="AW77" s="13">
        <f t="shared" si="6"/>
        <v>95</v>
      </c>
      <c r="AX77" s="14">
        <v>11.06</v>
      </c>
      <c r="AY77" s="17">
        <v>0.13400000000000001</v>
      </c>
      <c r="AZ77" s="17">
        <v>0.43</v>
      </c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P77" s="24"/>
    </row>
    <row r="78" spans="1:75">
      <c r="A78" s="9" t="s">
        <v>48</v>
      </c>
      <c r="B78" s="47">
        <v>3656.34</v>
      </c>
      <c r="C78" s="47">
        <f t="shared" si="7"/>
        <v>11995.866141732284</v>
      </c>
      <c r="D78" s="41" t="s">
        <v>53</v>
      </c>
      <c r="E78" s="11">
        <v>0.8</v>
      </c>
      <c r="F78" s="12">
        <v>6.1</v>
      </c>
      <c r="G78" s="11">
        <v>12.8</v>
      </c>
      <c r="H78" s="11">
        <v>1.55</v>
      </c>
      <c r="I78" s="11">
        <v>1.62</v>
      </c>
      <c r="J78" s="13">
        <v>5.6</v>
      </c>
      <c r="K78" s="13">
        <v>0.5</v>
      </c>
      <c r="L78" s="13">
        <v>6.1</v>
      </c>
      <c r="M78" s="13">
        <v>33.917367639782285</v>
      </c>
      <c r="N78" s="13">
        <v>9.2924294903513101</v>
      </c>
      <c r="O78" s="13">
        <v>14.403265710044531</v>
      </c>
      <c r="P78" s="13">
        <v>9.7570509648688759</v>
      </c>
      <c r="Q78" s="13">
        <v>0.46462147451756552</v>
      </c>
      <c r="R78" s="13">
        <v>3.2523503216229588</v>
      </c>
      <c r="S78" s="13">
        <v>0.46462147451756552</v>
      </c>
      <c r="T78" s="13">
        <v>1.3938644235526967</v>
      </c>
      <c r="U78" s="13">
        <v>0</v>
      </c>
      <c r="V78" s="13">
        <v>0.46462147451756552</v>
      </c>
      <c r="W78" s="13">
        <v>0</v>
      </c>
      <c r="X78" s="13">
        <v>9.2924294903513113E-3</v>
      </c>
      <c r="Y78" s="13">
        <v>0</v>
      </c>
      <c r="Z78" s="13">
        <v>0.92924294903513105</v>
      </c>
      <c r="AA78" s="13">
        <v>0.92924294903513105</v>
      </c>
      <c r="AB78" s="13">
        <v>1.4124492825333992</v>
      </c>
      <c r="AC78" s="13">
        <v>1.3938644235526967</v>
      </c>
      <c r="AD78" s="13">
        <v>0</v>
      </c>
      <c r="AE78" s="13">
        <v>7.4339435922810484</v>
      </c>
      <c r="AF78" s="13">
        <v>0</v>
      </c>
      <c r="AG78" s="13">
        <v>0</v>
      </c>
      <c r="AH78" s="13">
        <v>0</v>
      </c>
      <c r="AI78" s="13">
        <v>0.92924294903513105</v>
      </c>
      <c r="AJ78" s="13">
        <v>0</v>
      </c>
      <c r="AK78" s="13">
        <v>0.46462147451756552</v>
      </c>
      <c r="AL78" s="13">
        <v>0</v>
      </c>
      <c r="AM78" s="13">
        <v>6.0400791687283517</v>
      </c>
      <c r="AN78" s="13">
        <v>0</v>
      </c>
      <c r="AO78" s="13">
        <v>0</v>
      </c>
      <c r="AP78" s="13">
        <v>0.46462147451756552</v>
      </c>
      <c r="AQ78" s="13">
        <v>9.2924294903513113E-3</v>
      </c>
      <c r="AR78" s="13">
        <v>9.2924294903513113E-3</v>
      </c>
      <c r="AS78" s="13">
        <v>0</v>
      </c>
      <c r="AT78" s="13">
        <v>0.46462147451756552</v>
      </c>
      <c r="AU78" s="13">
        <f t="shared" si="4"/>
        <v>93.900000000000048</v>
      </c>
      <c r="AV78" s="13">
        <f t="shared" si="5"/>
        <v>100.00000000000004</v>
      </c>
      <c r="AW78" s="13">
        <f t="shared" si="6"/>
        <v>93.9</v>
      </c>
      <c r="AX78" s="14"/>
      <c r="AY78" s="17">
        <v>0.13600000000000001</v>
      </c>
      <c r="AZ78" s="17">
        <v>0.51200000000000001</v>
      </c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P78" s="24"/>
    </row>
    <row r="79" spans="1:75">
      <c r="A79" s="9" t="s">
        <v>48</v>
      </c>
      <c r="B79" s="47">
        <v>3658.95</v>
      </c>
      <c r="C79" s="47">
        <f t="shared" si="7"/>
        <v>12004.429133858266</v>
      </c>
      <c r="D79" s="41" t="s">
        <v>51</v>
      </c>
      <c r="E79" s="11">
        <v>1</v>
      </c>
      <c r="F79" s="15">
        <v>4</v>
      </c>
      <c r="G79" s="11">
        <v>8.5</v>
      </c>
      <c r="H79" s="11">
        <v>0.79</v>
      </c>
      <c r="I79" s="11">
        <v>0.08</v>
      </c>
      <c r="J79" s="13">
        <v>4</v>
      </c>
      <c r="K79" s="16">
        <v>0</v>
      </c>
      <c r="L79" s="13">
        <v>4</v>
      </c>
      <c r="M79" s="13">
        <v>38</v>
      </c>
      <c r="N79" s="13">
        <v>4.25</v>
      </c>
      <c r="O79" s="13">
        <v>10.25</v>
      </c>
      <c r="P79" s="13">
        <v>9.5</v>
      </c>
      <c r="Q79" s="13">
        <v>0</v>
      </c>
      <c r="R79" s="13">
        <v>4</v>
      </c>
      <c r="S79" s="13">
        <v>0</v>
      </c>
      <c r="T79" s="13">
        <v>1.25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3.5</v>
      </c>
      <c r="AA79" s="13">
        <v>0</v>
      </c>
      <c r="AB79" s="13">
        <v>5.25</v>
      </c>
      <c r="AC79" s="13">
        <v>0</v>
      </c>
      <c r="AD79" s="13">
        <v>0</v>
      </c>
      <c r="AE79" s="13">
        <v>9.5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9</v>
      </c>
      <c r="AN79" s="13">
        <v>0</v>
      </c>
      <c r="AO79" s="13">
        <v>0</v>
      </c>
      <c r="AP79" s="13">
        <v>0</v>
      </c>
      <c r="AQ79" s="13">
        <v>1.5</v>
      </c>
      <c r="AR79" s="13">
        <v>0</v>
      </c>
      <c r="AS79" s="13">
        <v>0</v>
      </c>
      <c r="AT79" s="13">
        <v>0</v>
      </c>
      <c r="AU79" s="13">
        <f t="shared" si="4"/>
        <v>96</v>
      </c>
      <c r="AV79" s="13">
        <f t="shared" si="5"/>
        <v>100</v>
      </c>
      <c r="AW79" s="13">
        <f t="shared" si="6"/>
        <v>96</v>
      </c>
      <c r="AX79" s="14">
        <v>11.08</v>
      </c>
      <c r="AY79" s="17">
        <v>0.155</v>
      </c>
      <c r="AZ79" s="17">
        <v>0.53</v>
      </c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R79" s="24"/>
      <c r="BW79" s="24"/>
    </row>
    <row r="80" spans="1:75">
      <c r="A80" s="9" t="s">
        <v>48</v>
      </c>
      <c r="B80" s="47">
        <v>3662.19</v>
      </c>
      <c r="C80" s="47">
        <f t="shared" si="7"/>
        <v>12015.05905511811</v>
      </c>
      <c r="D80" s="41" t="s">
        <v>50</v>
      </c>
      <c r="E80" s="11">
        <v>0.73</v>
      </c>
      <c r="F80" s="12">
        <v>7</v>
      </c>
      <c r="G80" s="11">
        <v>10.9</v>
      </c>
      <c r="H80" s="11">
        <v>3.67</v>
      </c>
      <c r="I80" s="11">
        <v>1.25</v>
      </c>
      <c r="J80" s="13">
        <v>6.5</v>
      </c>
      <c r="K80" s="13">
        <v>0.5</v>
      </c>
      <c r="L80" s="13">
        <v>7</v>
      </c>
      <c r="M80" s="13">
        <v>36.259122263320997</v>
      </c>
      <c r="N80" s="13">
        <v>9.2972108367489739</v>
      </c>
      <c r="O80" s="13">
        <v>18.594421673497948</v>
      </c>
      <c r="P80" s="13">
        <v>6.0431870438868334</v>
      </c>
      <c r="Q80" s="13">
        <v>0.46486054183744868</v>
      </c>
      <c r="R80" s="13">
        <v>0.46486054183744868</v>
      </c>
      <c r="S80" s="13">
        <v>0</v>
      </c>
      <c r="T80" s="13">
        <v>0.46486054183744868</v>
      </c>
      <c r="U80" s="13">
        <v>9.2972108367489741E-3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0.46486054183744868</v>
      </c>
      <c r="AC80" s="13">
        <v>0.46486054183744868</v>
      </c>
      <c r="AD80" s="13">
        <v>0</v>
      </c>
      <c r="AE80" s="13">
        <v>13.945816255123461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0.92972108367489736</v>
      </c>
      <c r="AL80" s="13">
        <v>0</v>
      </c>
      <c r="AM80" s="13">
        <v>3.2540237928621409</v>
      </c>
      <c r="AN80" s="13">
        <v>0</v>
      </c>
      <c r="AO80" s="13">
        <v>0</v>
      </c>
      <c r="AP80" s="13">
        <v>9.2972108367489741E-3</v>
      </c>
      <c r="AQ80" s="13">
        <v>2.3243027091872435</v>
      </c>
      <c r="AR80" s="13">
        <v>9.2972108367489741E-3</v>
      </c>
      <c r="AS80" s="13">
        <v>0</v>
      </c>
      <c r="AT80" s="13">
        <v>0</v>
      </c>
      <c r="AU80" s="13">
        <f t="shared" ref="AU80:AU123" si="8">SUM(M80:AT80)</f>
        <v>92.999999999999986</v>
      </c>
      <c r="AV80" s="13">
        <f t="shared" si="5"/>
        <v>99.999999999999986</v>
      </c>
      <c r="AW80" s="13">
        <f t="shared" si="6"/>
        <v>93</v>
      </c>
      <c r="AX80" s="14"/>
      <c r="AY80" s="17">
        <v>0.187</v>
      </c>
      <c r="AZ80" s="17">
        <v>0.57299999999999995</v>
      </c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T80" s="24"/>
      <c r="BW80" s="24"/>
    </row>
    <row r="81" spans="1:75">
      <c r="A81" s="9" t="s">
        <v>48</v>
      </c>
      <c r="B81" s="47">
        <v>3663.75</v>
      </c>
      <c r="C81" s="47">
        <f t="shared" si="7"/>
        <v>12020.177165354331</v>
      </c>
      <c r="D81" s="41" t="s">
        <v>51</v>
      </c>
      <c r="E81" s="11">
        <v>0.77</v>
      </c>
      <c r="F81" s="12">
        <v>7.8</v>
      </c>
      <c r="G81" s="11">
        <v>11</v>
      </c>
      <c r="H81" s="11">
        <v>0.98</v>
      </c>
      <c r="I81" s="11">
        <v>1.07</v>
      </c>
      <c r="J81" s="13">
        <v>6</v>
      </c>
      <c r="K81" s="13">
        <v>1.7999999999999998</v>
      </c>
      <c r="L81" s="13">
        <v>7.8</v>
      </c>
      <c r="M81" s="13">
        <v>25.937908168391434</v>
      </c>
      <c r="N81" s="13">
        <v>13.432131015774138</v>
      </c>
      <c r="O81" s="13">
        <v>13.895307947352554</v>
      </c>
      <c r="P81" s="13">
        <v>8.800361699989951</v>
      </c>
      <c r="Q81" s="13">
        <v>0</v>
      </c>
      <c r="R81" s="13">
        <v>3.7054154526273479</v>
      </c>
      <c r="S81" s="13">
        <v>0</v>
      </c>
      <c r="T81" s="13">
        <v>0</v>
      </c>
      <c r="U81" s="13">
        <v>9.2635386315683705E-3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1.3895307947352555</v>
      </c>
      <c r="AC81" s="13">
        <v>1.3895307947352555</v>
      </c>
      <c r="AD81" s="13">
        <v>0</v>
      </c>
      <c r="AE81" s="13">
        <v>17.137546468401485</v>
      </c>
      <c r="AF81" s="13">
        <v>0</v>
      </c>
      <c r="AG81" s="13">
        <v>0</v>
      </c>
      <c r="AH81" s="13">
        <v>0</v>
      </c>
      <c r="AI81" s="13">
        <v>9.2635386315683705E-3</v>
      </c>
      <c r="AJ81" s="13">
        <v>0</v>
      </c>
      <c r="AK81" s="13">
        <v>0.92635386315683699</v>
      </c>
      <c r="AL81" s="13">
        <v>0</v>
      </c>
      <c r="AM81" s="13">
        <v>4.1685923842057671</v>
      </c>
      <c r="AN81" s="13">
        <v>0</v>
      </c>
      <c r="AO81" s="13">
        <v>0</v>
      </c>
      <c r="AP81" s="13">
        <v>0.46317693157841849</v>
      </c>
      <c r="AQ81" s="13">
        <v>0.46317693157841849</v>
      </c>
      <c r="AR81" s="13">
        <v>9.2635386315683705E-3</v>
      </c>
      <c r="AS81" s="13">
        <v>0</v>
      </c>
      <c r="AT81" s="13">
        <v>0.46317693157841849</v>
      </c>
      <c r="AU81" s="13">
        <f t="shared" si="8"/>
        <v>92.199999999999974</v>
      </c>
      <c r="AV81" s="13">
        <f t="shared" si="5"/>
        <v>99.999999999999972</v>
      </c>
      <c r="AW81" s="13">
        <f t="shared" si="6"/>
        <v>92.2</v>
      </c>
      <c r="AX81" s="14"/>
      <c r="AY81" s="17">
        <v>0.154</v>
      </c>
      <c r="AZ81" s="17">
        <v>0.54900000000000004</v>
      </c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R81" s="24"/>
      <c r="BW81" s="24"/>
    </row>
    <row r="82" spans="1:75">
      <c r="A82" s="9" t="s">
        <v>48</v>
      </c>
      <c r="B82" s="47">
        <v>3665.03</v>
      </c>
      <c r="C82" s="47">
        <f t="shared" si="7"/>
        <v>12024.376640419947</v>
      </c>
      <c r="D82" s="41" t="s">
        <v>51</v>
      </c>
      <c r="E82" s="11">
        <v>0.7</v>
      </c>
      <c r="F82" s="15">
        <v>6</v>
      </c>
      <c r="G82" s="11">
        <v>10.7</v>
      </c>
      <c r="H82" s="11">
        <v>1.32</v>
      </c>
      <c r="I82" s="11">
        <v>0.69</v>
      </c>
      <c r="J82" s="13">
        <v>6</v>
      </c>
      <c r="K82" s="16">
        <v>0</v>
      </c>
      <c r="L82" s="13">
        <v>6</v>
      </c>
      <c r="M82" s="13">
        <v>39</v>
      </c>
      <c r="N82" s="13">
        <v>3.25</v>
      </c>
      <c r="O82" s="13">
        <v>10.75</v>
      </c>
      <c r="P82" s="13">
        <v>14</v>
      </c>
      <c r="Q82" s="13">
        <v>0.25</v>
      </c>
      <c r="R82" s="13">
        <v>3.5</v>
      </c>
      <c r="S82" s="13">
        <v>0</v>
      </c>
      <c r="T82" s="13">
        <v>1.25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1.5</v>
      </c>
      <c r="AA82" s="13">
        <v>0</v>
      </c>
      <c r="AB82" s="13">
        <v>2.5</v>
      </c>
      <c r="AC82" s="13">
        <v>0</v>
      </c>
      <c r="AD82" s="13">
        <v>0</v>
      </c>
      <c r="AE82" s="13">
        <v>11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5</v>
      </c>
      <c r="AN82" s="13">
        <v>0</v>
      </c>
      <c r="AO82" s="13">
        <v>0</v>
      </c>
      <c r="AP82" s="13">
        <v>0</v>
      </c>
      <c r="AQ82" s="13">
        <v>1.75</v>
      </c>
      <c r="AR82" s="13">
        <v>0.25</v>
      </c>
      <c r="AS82" s="13">
        <v>0</v>
      </c>
      <c r="AT82" s="13">
        <v>0</v>
      </c>
      <c r="AU82" s="13">
        <f t="shared" si="8"/>
        <v>94</v>
      </c>
      <c r="AV82" s="13">
        <f t="shared" si="5"/>
        <v>100</v>
      </c>
      <c r="AW82" s="13">
        <f t="shared" si="6"/>
        <v>94</v>
      </c>
      <c r="AX82" s="14">
        <v>5.32</v>
      </c>
      <c r="AY82" s="17">
        <v>0.13700000000000001</v>
      </c>
      <c r="AZ82" s="17">
        <v>0.46</v>
      </c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R82" s="24"/>
      <c r="BW82" s="24"/>
    </row>
    <row r="83" spans="1:75">
      <c r="A83" s="9" t="s">
        <v>48</v>
      </c>
      <c r="B83" s="47">
        <v>3667.38</v>
      </c>
      <c r="C83" s="47">
        <f t="shared" si="7"/>
        <v>12032.086614173228</v>
      </c>
      <c r="D83" s="41" t="s">
        <v>51</v>
      </c>
      <c r="E83" s="11">
        <v>0.74</v>
      </c>
      <c r="F83" s="15">
        <v>8</v>
      </c>
      <c r="G83" s="11">
        <v>9.1999999999999993</v>
      </c>
      <c r="H83" s="11">
        <v>0.34</v>
      </c>
      <c r="I83" s="11">
        <v>0.4</v>
      </c>
      <c r="J83" s="13">
        <v>8</v>
      </c>
      <c r="K83" s="16">
        <v>0</v>
      </c>
      <c r="L83" s="13">
        <v>8</v>
      </c>
      <c r="M83" s="13">
        <v>30.25</v>
      </c>
      <c r="N83" s="13">
        <v>2.5</v>
      </c>
      <c r="O83" s="13">
        <v>13</v>
      </c>
      <c r="P83" s="13">
        <v>14.5</v>
      </c>
      <c r="Q83" s="13">
        <v>0.25</v>
      </c>
      <c r="R83" s="13">
        <v>2.75</v>
      </c>
      <c r="S83" s="13">
        <v>0</v>
      </c>
      <c r="T83" s="13">
        <v>0.75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0.25</v>
      </c>
      <c r="AA83" s="13">
        <v>0</v>
      </c>
      <c r="AB83" s="13">
        <v>3.75</v>
      </c>
      <c r="AC83" s="13">
        <v>0</v>
      </c>
      <c r="AD83" s="13">
        <v>0</v>
      </c>
      <c r="AE83" s="13">
        <v>11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9</v>
      </c>
      <c r="AN83" s="13">
        <v>0</v>
      </c>
      <c r="AO83" s="13">
        <v>0</v>
      </c>
      <c r="AP83" s="13">
        <v>0</v>
      </c>
      <c r="AQ83" s="13">
        <v>2</v>
      </c>
      <c r="AR83" s="13">
        <v>2</v>
      </c>
      <c r="AS83" s="13">
        <v>0</v>
      </c>
      <c r="AT83" s="13">
        <v>0</v>
      </c>
      <c r="AU83" s="13">
        <f t="shared" si="8"/>
        <v>92</v>
      </c>
      <c r="AV83" s="13">
        <f t="shared" si="5"/>
        <v>100</v>
      </c>
      <c r="AW83" s="13">
        <f t="shared" si="6"/>
        <v>92</v>
      </c>
      <c r="AX83" s="14">
        <v>6.14</v>
      </c>
      <c r="AY83" s="17">
        <v>0.18</v>
      </c>
      <c r="AZ83" s="17">
        <v>0.68</v>
      </c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R83" s="24"/>
      <c r="BW83" s="24"/>
    </row>
    <row r="84" spans="1:75">
      <c r="A84" s="9" t="s">
        <v>48</v>
      </c>
      <c r="B84" s="47">
        <v>3667.89</v>
      </c>
      <c r="C84" s="47">
        <f t="shared" si="7"/>
        <v>12033.759842519685</v>
      </c>
      <c r="D84" s="41" t="s">
        <v>51</v>
      </c>
      <c r="E84" s="11">
        <v>0.72</v>
      </c>
      <c r="F84" s="15">
        <v>6</v>
      </c>
      <c r="G84" s="11">
        <v>9.6999999999999993</v>
      </c>
      <c r="H84" s="11">
        <v>0.56000000000000005</v>
      </c>
      <c r="I84" s="11">
        <v>0.41</v>
      </c>
      <c r="J84" s="13">
        <v>6</v>
      </c>
      <c r="K84" s="16">
        <v>0</v>
      </c>
      <c r="L84" s="13">
        <v>6</v>
      </c>
      <c r="M84" s="13">
        <v>34</v>
      </c>
      <c r="N84" s="13">
        <v>4</v>
      </c>
      <c r="O84" s="13">
        <v>12</v>
      </c>
      <c r="P84" s="13">
        <v>15.5</v>
      </c>
      <c r="Q84" s="13">
        <v>0</v>
      </c>
      <c r="R84" s="13">
        <v>2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8.75</v>
      </c>
      <c r="AC84" s="13">
        <v>0</v>
      </c>
      <c r="AD84" s="13">
        <v>0</v>
      </c>
      <c r="AE84" s="13">
        <v>10.25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5.5</v>
      </c>
      <c r="AN84" s="13">
        <v>0</v>
      </c>
      <c r="AO84" s="13">
        <v>0</v>
      </c>
      <c r="AP84" s="13">
        <v>0</v>
      </c>
      <c r="AQ84" s="13">
        <v>0.5</v>
      </c>
      <c r="AR84" s="13">
        <v>1.5</v>
      </c>
      <c r="AS84" s="13">
        <v>0</v>
      </c>
      <c r="AT84" s="13">
        <v>0</v>
      </c>
      <c r="AU84" s="13">
        <f t="shared" si="8"/>
        <v>94</v>
      </c>
      <c r="AV84" s="13">
        <f t="shared" si="5"/>
        <v>100</v>
      </c>
      <c r="AW84" s="13">
        <f t="shared" si="6"/>
        <v>94</v>
      </c>
      <c r="AX84" s="14">
        <v>9.74</v>
      </c>
      <c r="AY84" s="17">
        <v>0.24399999999999999</v>
      </c>
      <c r="AZ84" s="17">
        <v>0.76</v>
      </c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R84" s="24"/>
      <c r="BW84" s="24"/>
    </row>
    <row r="85" spans="1:75">
      <c r="A85" s="9" t="s">
        <v>48</v>
      </c>
      <c r="B85" s="47">
        <v>3669.47</v>
      </c>
      <c r="C85" s="47">
        <f t="shared" si="7"/>
        <v>12038.943569553805</v>
      </c>
      <c r="D85" s="41" t="s">
        <v>51</v>
      </c>
      <c r="E85" s="11">
        <v>0.71</v>
      </c>
      <c r="F85" s="12">
        <v>2.9</v>
      </c>
      <c r="G85" s="11">
        <v>7.3</v>
      </c>
      <c r="H85" s="11">
        <v>0.32</v>
      </c>
      <c r="I85" s="11">
        <v>0.24</v>
      </c>
      <c r="J85" s="13">
        <v>1.9</v>
      </c>
      <c r="K85" s="13">
        <v>1</v>
      </c>
      <c r="L85" s="13">
        <v>2.9</v>
      </c>
      <c r="M85" s="13">
        <v>36.153728450474333</v>
      </c>
      <c r="N85" s="13">
        <v>6.9335917576252148</v>
      </c>
      <c r="O85" s="13">
        <v>14.857696623482605</v>
      </c>
      <c r="P85" s="13">
        <v>9.4098745282056484</v>
      </c>
      <c r="Q85" s="13">
        <v>0.49525655411608682</v>
      </c>
      <c r="R85" s="13">
        <v>2.476282770580434</v>
      </c>
      <c r="S85" s="13">
        <v>0</v>
      </c>
      <c r="T85" s="13">
        <v>9.9051310823217373E-3</v>
      </c>
      <c r="U85" s="13">
        <v>9.9051310823217373E-3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0.99051310823217364</v>
      </c>
      <c r="AC85" s="13">
        <v>0.99051310823217364</v>
      </c>
      <c r="AD85" s="13">
        <v>0</v>
      </c>
      <c r="AE85" s="13">
        <v>13.86718351525043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1.4857696623482604</v>
      </c>
      <c r="AL85" s="13">
        <v>0</v>
      </c>
      <c r="AM85" s="13">
        <v>6.9335917576252148</v>
      </c>
      <c r="AN85" s="13">
        <v>0</v>
      </c>
      <c r="AO85" s="13">
        <v>0</v>
      </c>
      <c r="AP85" s="13">
        <v>0.49525655411608682</v>
      </c>
      <c r="AQ85" s="13">
        <v>0.99051310823217364</v>
      </c>
      <c r="AR85" s="13">
        <v>0.99051310823217364</v>
      </c>
      <c r="AS85" s="13">
        <v>0</v>
      </c>
      <c r="AT85" s="13">
        <v>9.9051310823217373E-3</v>
      </c>
      <c r="AU85" s="13">
        <f t="shared" si="8"/>
        <v>97.09999999999998</v>
      </c>
      <c r="AV85" s="13">
        <f t="shared" si="5"/>
        <v>99.999999999999986</v>
      </c>
      <c r="AW85" s="13">
        <f t="shared" si="6"/>
        <v>97.1</v>
      </c>
      <c r="AX85" s="14"/>
      <c r="AY85" s="17">
        <v>0.151</v>
      </c>
      <c r="AZ85" s="17">
        <v>0.70299999999999996</v>
      </c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R85" s="24"/>
      <c r="BW85" s="24"/>
    </row>
    <row r="86" spans="1:75">
      <c r="A86" s="9" t="s">
        <v>48</v>
      </c>
      <c r="B86" s="47">
        <v>3671.59</v>
      </c>
      <c r="C86" s="47">
        <f t="shared" si="7"/>
        <v>12045.898950131234</v>
      </c>
      <c r="D86" s="41" t="s">
        <v>51</v>
      </c>
      <c r="E86" s="11">
        <v>0.72</v>
      </c>
      <c r="F86" s="15">
        <v>8.5</v>
      </c>
      <c r="G86" s="11">
        <v>8.4</v>
      </c>
      <c r="H86" s="11">
        <v>0.34</v>
      </c>
      <c r="I86" s="11">
        <v>0.11</v>
      </c>
      <c r="J86" s="13">
        <v>8.5</v>
      </c>
      <c r="K86" s="16">
        <v>0</v>
      </c>
      <c r="L86" s="13">
        <v>8.5</v>
      </c>
      <c r="M86" s="13">
        <v>32</v>
      </c>
      <c r="N86" s="13">
        <v>3</v>
      </c>
      <c r="O86" s="13">
        <v>14</v>
      </c>
      <c r="P86" s="13">
        <v>14</v>
      </c>
      <c r="Q86" s="13">
        <v>1</v>
      </c>
      <c r="R86" s="13">
        <v>2.75</v>
      </c>
      <c r="S86" s="13">
        <v>0</v>
      </c>
      <c r="T86" s="13">
        <v>1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1.25</v>
      </c>
      <c r="AC86" s="13">
        <v>0</v>
      </c>
      <c r="AD86" s="13">
        <v>0</v>
      </c>
      <c r="AE86" s="13">
        <v>12.75</v>
      </c>
      <c r="AF86" s="13">
        <v>1.75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3">
        <v>0</v>
      </c>
      <c r="AM86" s="13">
        <v>2.5</v>
      </c>
      <c r="AN86" s="13">
        <v>0</v>
      </c>
      <c r="AO86" s="13">
        <v>0</v>
      </c>
      <c r="AP86" s="13">
        <v>0</v>
      </c>
      <c r="AQ86" s="13">
        <v>3.75</v>
      </c>
      <c r="AR86" s="13">
        <v>1.75</v>
      </c>
      <c r="AS86" s="13">
        <v>0</v>
      </c>
      <c r="AT86" s="13">
        <v>0</v>
      </c>
      <c r="AU86" s="13">
        <f t="shared" si="8"/>
        <v>91.5</v>
      </c>
      <c r="AV86" s="13">
        <f t="shared" si="5"/>
        <v>100</v>
      </c>
      <c r="AW86" s="13">
        <f t="shared" si="6"/>
        <v>91.5</v>
      </c>
      <c r="AX86" s="14">
        <v>6.48</v>
      </c>
      <c r="AY86" s="17">
        <v>0.28299999999999997</v>
      </c>
      <c r="AZ86" s="17">
        <v>0.85</v>
      </c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R86" s="24"/>
      <c r="BW86" s="24"/>
    </row>
    <row r="87" spans="1:75">
      <c r="A87" s="9" t="s">
        <v>48</v>
      </c>
      <c r="B87" s="47">
        <v>3698.9</v>
      </c>
      <c r="C87" s="47">
        <f t="shared" si="7"/>
        <v>12135.498687664041</v>
      </c>
      <c r="D87" s="41" t="s">
        <v>50</v>
      </c>
      <c r="E87" s="11">
        <v>0.66</v>
      </c>
      <c r="F87" s="12">
        <v>3.4</v>
      </c>
      <c r="G87" s="11">
        <v>8.5</v>
      </c>
      <c r="H87" s="11">
        <v>1.55</v>
      </c>
      <c r="I87" s="11">
        <v>2.36</v>
      </c>
      <c r="J87" s="13">
        <v>2.9</v>
      </c>
      <c r="K87" s="13">
        <v>0.5</v>
      </c>
      <c r="L87" s="13">
        <v>3.4</v>
      </c>
      <c r="M87" s="13">
        <v>39.793027227971457</v>
      </c>
      <c r="N87" s="13">
        <v>13.102582136039382</v>
      </c>
      <c r="O87" s="13">
        <v>16.499547875012556</v>
      </c>
      <c r="P87" s="13">
        <v>5.8233698382397252</v>
      </c>
      <c r="Q87" s="13">
        <v>0</v>
      </c>
      <c r="R87" s="13">
        <v>4.3675273786797941</v>
      </c>
      <c r="S87" s="13">
        <v>0</v>
      </c>
      <c r="T87" s="13">
        <v>9.70561639706621E-3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14.073143775746003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9.70561639706621E-3</v>
      </c>
      <c r="AL87" s="13">
        <v>0</v>
      </c>
      <c r="AM87" s="13">
        <v>1.4558424595599313</v>
      </c>
      <c r="AN87" s="13">
        <v>0</v>
      </c>
      <c r="AO87" s="13">
        <v>0</v>
      </c>
      <c r="AP87" s="13">
        <v>9.70561639706621E-3</v>
      </c>
      <c r="AQ87" s="13">
        <v>1.4558424595599313</v>
      </c>
      <c r="AR87" s="13">
        <v>0</v>
      </c>
      <c r="AS87" s="13">
        <v>0</v>
      </c>
      <c r="AT87" s="13">
        <v>0</v>
      </c>
      <c r="AU87" s="13">
        <f t="shared" si="8"/>
        <v>96.6</v>
      </c>
      <c r="AV87" s="13">
        <f t="shared" si="5"/>
        <v>100</v>
      </c>
      <c r="AW87" s="13">
        <f t="shared" si="6"/>
        <v>96.6</v>
      </c>
      <c r="AX87" s="14"/>
      <c r="AY87" s="17">
        <v>0.26200000000000001</v>
      </c>
      <c r="AZ87" s="17">
        <v>0.68600000000000005</v>
      </c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T87" s="24"/>
      <c r="BW87" s="24"/>
    </row>
    <row r="88" spans="1:75">
      <c r="A88" s="9" t="s">
        <v>48</v>
      </c>
      <c r="B88" s="47">
        <v>3700.22</v>
      </c>
      <c r="C88" s="47">
        <f t="shared" si="7"/>
        <v>12139.829396325458</v>
      </c>
      <c r="D88" s="41" t="s">
        <v>50</v>
      </c>
      <c r="E88" s="11">
        <v>0.76</v>
      </c>
      <c r="F88" s="15">
        <v>6.5</v>
      </c>
      <c r="G88" s="11">
        <v>7.6</v>
      </c>
      <c r="H88" s="11">
        <v>0.67</v>
      </c>
      <c r="I88" s="11">
        <v>1.21</v>
      </c>
      <c r="J88" s="13">
        <v>6.5</v>
      </c>
      <c r="K88" s="16">
        <v>0</v>
      </c>
      <c r="L88" s="13">
        <v>6.5</v>
      </c>
      <c r="M88" s="13">
        <v>36.5</v>
      </c>
      <c r="N88" s="13">
        <v>3</v>
      </c>
      <c r="O88" s="13">
        <v>12</v>
      </c>
      <c r="P88" s="13">
        <v>10</v>
      </c>
      <c r="Q88" s="13">
        <v>0.75</v>
      </c>
      <c r="R88" s="13">
        <v>2.25</v>
      </c>
      <c r="S88" s="13">
        <v>0</v>
      </c>
      <c r="T88" s="13">
        <v>0.25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2</v>
      </c>
      <c r="AA88" s="13">
        <v>0</v>
      </c>
      <c r="AB88" s="13">
        <v>2.25</v>
      </c>
      <c r="AC88" s="13">
        <v>0</v>
      </c>
      <c r="AD88" s="13">
        <v>0</v>
      </c>
      <c r="AE88" s="13">
        <v>11.25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13">
        <v>9.75</v>
      </c>
      <c r="AN88" s="13">
        <v>0</v>
      </c>
      <c r="AO88" s="13">
        <v>0</v>
      </c>
      <c r="AP88" s="13">
        <v>1</v>
      </c>
      <c r="AQ88" s="13">
        <v>1</v>
      </c>
      <c r="AR88" s="13">
        <v>1.5</v>
      </c>
      <c r="AS88" s="13">
        <v>0</v>
      </c>
      <c r="AT88" s="13">
        <v>0</v>
      </c>
      <c r="AU88" s="13">
        <f t="shared" si="8"/>
        <v>93.5</v>
      </c>
      <c r="AV88" s="13">
        <f t="shared" si="5"/>
        <v>100</v>
      </c>
      <c r="AW88" s="13">
        <f t="shared" si="6"/>
        <v>93.5</v>
      </c>
      <c r="AX88" s="14">
        <v>17.739999999999998</v>
      </c>
      <c r="AY88" s="17">
        <v>0.14599999999999999</v>
      </c>
      <c r="AZ88" s="17">
        <v>0.56000000000000005</v>
      </c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T88" s="24"/>
      <c r="BW88" s="24"/>
    </row>
    <row r="89" spans="1:75">
      <c r="A89" s="9" t="s">
        <v>48</v>
      </c>
      <c r="B89" s="47">
        <v>3700.88</v>
      </c>
      <c r="C89" s="47">
        <f t="shared" si="7"/>
        <v>12141.994750656168</v>
      </c>
      <c r="D89" s="41" t="s">
        <v>51</v>
      </c>
      <c r="E89" s="11">
        <v>0.72</v>
      </c>
      <c r="F89" s="12">
        <v>1</v>
      </c>
      <c r="G89" s="11">
        <v>8.1999999999999993</v>
      </c>
      <c r="H89" s="11">
        <v>0.11</v>
      </c>
      <c r="I89" s="11">
        <v>7.0000000000000007E-2</v>
      </c>
      <c r="J89" s="13">
        <v>1</v>
      </c>
      <c r="K89" s="13">
        <v>0</v>
      </c>
      <c r="L89" s="13">
        <v>1</v>
      </c>
      <c r="M89" s="13">
        <v>35.77368577368577</v>
      </c>
      <c r="N89" s="13">
        <v>6.86070686070686</v>
      </c>
      <c r="O89" s="13">
        <v>11.761211761211761</v>
      </c>
      <c r="P89" s="13">
        <v>10.781110781110781</v>
      </c>
      <c r="Q89" s="13">
        <v>0</v>
      </c>
      <c r="R89" s="13">
        <v>5.3905553905553907</v>
      </c>
      <c r="S89" s="13">
        <v>0</v>
      </c>
      <c r="T89" s="13">
        <v>1.4701514701514702</v>
      </c>
      <c r="U89" s="13">
        <v>0.49005049005049001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3.43035343035343</v>
      </c>
      <c r="AC89" s="13">
        <v>3.43035343035343</v>
      </c>
      <c r="AD89" s="13">
        <v>0</v>
      </c>
      <c r="AE89" s="13">
        <v>5.8806058806058807</v>
      </c>
      <c r="AF89" s="13">
        <v>0</v>
      </c>
      <c r="AG89" s="13">
        <v>0</v>
      </c>
      <c r="AH89" s="13">
        <v>0</v>
      </c>
      <c r="AI89" s="13">
        <v>9.8010098010097996E-3</v>
      </c>
      <c r="AJ89" s="13">
        <v>0</v>
      </c>
      <c r="AK89" s="13">
        <v>1.96020196020196</v>
      </c>
      <c r="AL89" s="13">
        <v>0</v>
      </c>
      <c r="AM89" s="13">
        <v>9.8010098010098012</v>
      </c>
      <c r="AN89" s="13">
        <v>0</v>
      </c>
      <c r="AO89" s="13">
        <v>0</v>
      </c>
      <c r="AP89" s="13">
        <v>0.98010098010098001</v>
      </c>
      <c r="AQ89" s="13">
        <v>0.49005049005049001</v>
      </c>
      <c r="AR89" s="13">
        <v>0.49005049005049001</v>
      </c>
      <c r="AS89" s="13">
        <v>0</v>
      </c>
      <c r="AT89" s="13">
        <v>0</v>
      </c>
      <c r="AU89" s="13">
        <f t="shared" si="8"/>
        <v>99.000000000000014</v>
      </c>
      <c r="AV89" s="13">
        <f t="shared" si="5"/>
        <v>100.00000000000001</v>
      </c>
      <c r="AW89" s="13">
        <f t="shared" si="6"/>
        <v>99</v>
      </c>
      <c r="AX89" s="14"/>
      <c r="AY89" s="17">
        <v>0.114</v>
      </c>
      <c r="AZ89" s="17">
        <v>0.68</v>
      </c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R89" s="24"/>
      <c r="BW89" s="24"/>
    </row>
    <row r="90" spans="1:75">
      <c r="A90" s="9" t="s">
        <v>48</v>
      </c>
      <c r="B90" s="47">
        <v>3703.99</v>
      </c>
      <c r="C90" s="47">
        <f t="shared" si="7"/>
        <v>12152.198162729657</v>
      </c>
      <c r="D90" s="41" t="s">
        <v>51</v>
      </c>
      <c r="E90" s="11">
        <v>0.68</v>
      </c>
      <c r="F90" s="12">
        <v>2</v>
      </c>
      <c r="G90" s="11">
        <v>7.9</v>
      </c>
      <c r="H90" s="11">
        <v>0.11</v>
      </c>
      <c r="I90" s="11">
        <v>0.13</v>
      </c>
      <c r="J90" s="13">
        <v>2</v>
      </c>
      <c r="K90" s="13">
        <v>0</v>
      </c>
      <c r="L90" s="13">
        <v>2</v>
      </c>
      <c r="M90" s="13">
        <v>29.91924364782351</v>
      </c>
      <c r="N90" s="13">
        <v>7.721095134922197</v>
      </c>
      <c r="O90" s="13">
        <v>15.442190269844394</v>
      </c>
      <c r="P90" s="13">
        <v>11.099074256450658</v>
      </c>
      <c r="Q90" s="13">
        <v>0.48256844593263731</v>
      </c>
      <c r="R90" s="13">
        <v>4.3431160133937352</v>
      </c>
      <c r="S90" s="13">
        <v>0</v>
      </c>
      <c r="T90" s="13">
        <v>0.96513689186527463</v>
      </c>
      <c r="U90" s="13">
        <v>0.48256844593263731</v>
      </c>
      <c r="V90" s="13">
        <v>0</v>
      </c>
      <c r="W90" s="13">
        <v>0</v>
      </c>
      <c r="X90" s="13">
        <v>9.6513689186527463E-3</v>
      </c>
      <c r="Y90" s="13">
        <v>0</v>
      </c>
      <c r="Z90" s="13">
        <v>0</v>
      </c>
      <c r="AA90" s="13">
        <v>0</v>
      </c>
      <c r="AB90" s="13">
        <v>1.9302737837305493</v>
      </c>
      <c r="AC90" s="13">
        <v>1.9302737837305493</v>
      </c>
      <c r="AD90" s="13">
        <v>0</v>
      </c>
      <c r="AE90" s="13">
        <v>11.099074256450658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1.9302737837305493</v>
      </c>
      <c r="AL90" s="13">
        <v>0</v>
      </c>
      <c r="AM90" s="13">
        <v>9.6513689186527465</v>
      </c>
      <c r="AN90" s="13">
        <v>0</v>
      </c>
      <c r="AO90" s="13">
        <v>0</v>
      </c>
      <c r="AP90" s="13">
        <v>0.96513689186527463</v>
      </c>
      <c r="AQ90" s="13">
        <v>9.6513689186527463E-3</v>
      </c>
      <c r="AR90" s="13">
        <v>9.6513689186527463E-3</v>
      </c>
      <c r="AS90" s="13">
        <v>0</v>
      </c>
      <c r="AT90" s="13">
        <v>9.6513689186527463E-3</v>
      </c>
      <c r="AU90" s="13">
        <f t="shared" si="8"/>
        <v>98.000000000000028</v>
      </c>
      <c r="AV90" s="13">
        <f t="shared" si="5"/>
        <v>100.00000000000003</v>
      </c>
      <c r="AW90" s="13">
        <f t="shared" si="6"/>
        <v>98</v>
      </c>
      <c r="AX90" s="14"/>
      <c r="AY90" s="17">
        <v>0.14099999999999999</v>
      </c>
      <c r="AZ90" s="17">
        <v>0.60699999999999998</v>
      </c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R90" s="24"/>
      <c r="BW90" s="24"/>
    </row>
    <row r="91" spans="1:75">
      <c r="A91" s="9" t="s">
        <v>48</v>
      </c>
      <c r="B91" s="47">
        <v>3706.32</v>
      </c>
      <c r="C91" s="47">
        <f t="shared" si="7"/>
        <v>12159.842519685038</v>
      </c>
      <c r="D91" s="41" t="s">
        <v>50</v>
      </c>
      <c r="E91" s="11">
        <v>0.62</v>
      </c>
      <c r="F91" s="15">
        <v>3</v>
      </c>
      <c r="G91" s="11">
        <v>10.6</v>
      </c>
      <c r="H91" s="11">
        <v>11.7</v>
      </c>
      <c r="I91" s="11">
        <v>0.13</v>
      </c>
      <c r="J91" s="13">
        <v>3</v>
      </c>
      <c r="K91" s="16">
        <v>0</v>
      </c>
      <c r="L91" s="13">
        <v>3</v>
      </c>
      <c r="M91" s="13">
        <v>43.5</v>
      </c>
      <c r="N91" s="13">
        <v>2.25</v>
      </c>
      <c r="O91" s="13">
        <v>13</v>
      </c>
      <c r="P91" s="13">
        <v>9</v>
      </c>
      <c r="Q91" s="13">
        <v>1</v>
      </c>
      <c r="R91" s="13">
        <v>3.25</v>
      </c>
      <c r="S91" s="13">
        <v>0</v>
      </c>
      <c r="T91" s="13">
        <v>1.5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0.25</v>
      </c>
      <c r="AA91" s="13">
        <v>0</v>
      </c>
      <c r="AB91" s="13">
        <v>3.5</v>
      </c>
      <c r="AC91" s="13">
        <v>0</v>
      </c>
      <c r="AD91" s="13">
        <v>0</v>
      </c>
      <c r="AE91" s="13">
        <v>11.5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3">
        <v>6.75</v>
      </c>
      <c r="AN91" s="13">
        <v>0</v>
      </c>
      <c r="AO91" s="13">
        <v>0</v>
      </c>
      <c r="AP91" s="13">
        <v>0</v>
      </c>
      <c r="AQ91" s="13">
        <v>1</v>
      </c>
      <c r="AR91" s="13">
        <v>0.5</v>
      </c>
      <c r="AS91" s="13">
        <v>0</v>
      </c>
      <c r="AT91" s="13">
        <v>0</v>
      </c>
      <c r="AU91" s="13">
        <f t="shared" si="8"/>
        <v>97</v>
      </c>
      <c r="AV91" s="13">
        <f t="shared" si="5"/>
        <v>100</v>
      </c>
      <c r="AW91" s="13">
        <f t="shared" si="6"/>
        <v>97</v>
      </c>
      <c r="AX91" s="14">
        <v>14.22</v>
      </c>
      <c r="AY91" s="17">
        <v>0.154</v>
      </c>
      <c r="AZ91" s="17">
        <v>0.54</v>
      </c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T91" s="24"/>
      <c r="BW91" s="24"/>
    </row>
    <row r="92" spans="1:75">
      <c r="A92" s="9" t="s">
        <v>48</v>
      </c>
      <c r="B92" s="47">
        <v>3708.18</v>
      </c>
      <c r="C92" s="47">
        <f t="shared" si="7"/>
        <v>12165.944881889762</v>
      </c>
      <c r="D92" s="41" t="s">
        <v>51</v>
      </c>
      <c r="E92" s="11">
        <v>0.95</v>
      </c>
      <c r="F92" s="15">
        <v>2</v>
      </c>
      <c r="G92" s="11">
        <v>4.8</v>
      </c>
      <c r="H92" s="11">
        <v>0.06</v>
      </c>
      <c r="I92" s="11">
        <v>7.0000000000000007E-2</v>
      </c>
      <c r="J92" s="13">
        <v>2</v>
      </c>
      <c r="K92" s="16">
        <v>0</v>
      </c>
      <c r="L92" s="13">
        <v>2</v>
      </c>
      <c r="M92" s="13">
        <v>43</v>
      </c>
      <c r="N92" s="13">
        <v>4.75</v>
      </c>
      <c r="O92" s="13">
        <v>10.25</v>
      </c>
      <c r="P92" s="13">
        <v>8.75</v>
      </c>
      <c r="Q92" s="13">
        <v>0.5</v>
      </c>
      <c r="R92" s="13">
        <v>3</v>
      </c>
      <c r="S92" s="13">
        <v>0</v>
      </c>
      <c r="T92" s="13">
        <v>1.25</v>
      </c>
      <c r="U92" s="13">
        <v>0.25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9.5</v>
      </c>
      <c r="AC92" s="13">
        <v>0</v>
      </c>
      <c r="AD92" s="13">
        <v>0</v>
      </c>
      <c r="AE92" s="13">
        <v>10</v>
      </c>
      <c r="AF92" s="13">
        <v>0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3">
        <v>0</v>
      </c>
      <c r="AM92" s="13">
        <v>4.75</v>
      </c>
      <c r="AN92" s="13">
        <v>0</v>
      </c>
      <c r="AO92" s="13">
        <v>0</v>
      </c>
      <c r="AP92" s="13">
        <v>1</v>
      </c>
      <c r="AQ92" s="13">
        <v>1</v>
      </c>
      <c r="AR92" s="13">
        <v>0</v>
      </c>
      <c r="AS92" s="13">
        <v>0</v>
      </c>
      <c r="AT92" s="13">
        <v>0</v>
      </c>
      <c r="AU92" s="13">
        <f t="shared" si="8"/>
        <v>98</v>
      </c>
      <c r="AV92" s="13">
        <f t="shared" si="5"/>
        <v>100</v>
      </c>
      <c r="AW92" s="13">
        <f t="shared" si="6"/>
        <v>98</v>
      </c>
      <c r="AX92" s="14">
        <v>11</v>
      </c>
      <c r="AY92" s="17">
        <v>0.14599999999999999</v>
      </c>
      <c r="AZ92" s="17">
        <v>0.46</v>
      </c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R92" s="24"/>
      <c r="BW92" s="24"/>
    </row>
    <row r="93" spans="1:75">
      <c r="A93" s="9" t="s">
        <v>49</v>
      </c>
      <c r="B93" s="48">
        <v>3781.63</v>
      </c>
      <c r="C93" s="47">
        <f t="shared" si="7"/>
        <v>12406.922572178477</v>
      </c>
      <c r="D93" s="41" t="s">
        <v>50</v>
      </c>
      <c r="E93" s="21">
        <v>0.66</v>
      </c>
      <c r="F93" s="15">
        <v>11.25</v>
      </c>
      <c r="G93" s="11">
        <v>11.7</v>
      </c>
      <c r="H93" s="11">
        <v>53.6</v>
      </c>
      <c r="I93" s="11">
        <v>42.6</v>
      </c>
      <c r="J93" s="13">
        <v>7</v>
      </c>
      <c r="K93" s="16">
        <v>4.25</v>
      </c>
      <c r="L93" s="13">
        <v>11.25</v>
      </c>
      <c r="M93" s="13">
        <v>38.700000000000003</v>
      </c>
      <c r="N93" s="13">
        <v>3</v>
      </c>
      <c r="O93" s="13">
        <v>13</v>
      </c>
      <c r="P93" s="13">
        <v>12</v>
      </c>
      <c r="Q93" s="13">
        <v>1.75</v>
      </c>
      <c r="R93" s="13">
        <v>1.5</v>
      </c>
      <c r="S93" s="13">
        <v>0</v>
      </c>
      <c r="T93" s="13">
        <v>1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3.5</v>
      </c>
      <c r="AC93" s="13">
        <v>0</v>
      </c>
      <c r="AD93" s="13">
        <v>0</v>
      </c>
      <c r="AE93" s="13">
        <v>8.25</v>
      </c>
      <c r="AF93" s="13">
        <v>2.75</v>
      </c>
      <c r="AG93" s="13">
        <v>0</v>
      </c>
      <c r="AH93" s="13">
        <v>0</v>
      </c>
      <c r="AI93" s="13">
        <v>0</v>
      </c>
      <c r="AJ93" s="13">
        <v>1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0.25</v>
      </c>
      <c r="AQ93" s="13">
        <v>1.25</v>
      </c>
      <c r="AR93" s="13">
        <v>0.5</v>
      </c>
      <c r="AS93" s="13">
        <v>0.25</v>
      </c>
      <c r="AT93" s="13">
        <v>0</v>
      </c>
      <c r="AU93" s="13">
        <f t="shared" si="8"/>
        <v>88.7</v>
      </c>
      <c r="AV93" s="13">
        <f t="shared" si="5"/>
        <v>99.95</v>
      </c>
      <c r="AW93" s="13">
        <f t="shared" si="6"/>
        <v>88.75</v>
      </c>
      <c r="AX93" s="13">
        <v>12.18</v>
      </c>
      <c r="AY93" s="17">
        <v>0.22</v>
      </c>
      <c r="AZ93" s="17">
        <v>0.8</v>
      </c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T93" s="24"/>
      <c r="BW93" s="24"/>
    </row>
    <row r="94" spans="1:75">
      <c r="A94" s="9" t="s">
        <v>49</v>
      </c>
      <c r="B94" s="48">
        <v>3781.9</v>
      </c>
      <c r="C94" s="47">
        <f t="shared" si="7"/>
        <v>12407.80839895013</v>
      </c>
      <c r="D94" s="41" t="s">
        <v>50</v>
      </c>
      <c r="E94" s="21">
        <v>0.64</v>
      </c>
      <c r="F94" s="12">
        <v>11.5</v>
      </c>
      <c r="G94" s="11">
        <v>11.9</v>
      </c>
      <c r="H94" s="11">
        <v>41.1</v>
      </c>
      <c r="I94" s="11">
        <v>36.9</v>
      </c>
      <c r="J94" s="13">
        <v>10.6</v>
      </c>
      <c r="K94" s="13">
        <v>0.90000000000000036</v>
      </c>
      <c r="L94" s="13">
        <v>11.5</v>
      </c>
      <c r="M94" s="13">
        <v>35.022831050228298</v>
      </c>
      <c r="N94" s="13">
        <v>7.6331811263318095</v>
      </c>
      <c r="O94" s="13">
        <v>9.4292237442922353</v>
      </c>
      <c r="P94" s="13">
        <v>9.4292237442922353</v>
      </c>
      <c r="Q94" s="13">
        <v>8.9802130898021283E-3</v>
      </c>
      <c r="R94" s="13">
        <v>3.5920852359208513</v>
      </c>
      <c r="S94" s="13">
        <v>0</v>
      </c>
      <c r="T94" s="13">
        <v>8.9802130898021283E-3</v>
      </c>
      <c r="U94" s="13">
        <v>0.44901065449010641</v>
      </c>
      <c r="V94" s="13">
        <v>0</v>
      </c>
      <c r="W94" s="13">
        <v>0</v>
      </c>
      <c r="X94" s="13">
        <v>8.9802130898021283E-3</v>
      </c>
      <c r="Y94" s="13">
        <v>0</v>
      </c>
      <c r="Z94" s="13">
        <v>0</v>
      </c>
      <c r="AA94" s="13">
        <v>0</v>
      </c>
      <c r="AB94" s="13">
        <v>0.89802130898021282</v>
      </c>
      <c r="AC94" s="13">
        <v>0.89802130898021282</v>
      </c>
      <c r="AD94" s="13">
        <v>0</v>
      </c>
      <c r="AE94" s="13">
        <v>14.368340943683405</v>
      </c>
      <c r="AF94" s="13">
        <v>0</v>
      </c>
      <c r="AG94" s="13">
        <v>0</v>
      </c>
      <c r="AH94" s="13">
        <v>0</v>
      </c>
      <c r="AI94" s="13">
        <v>0</v>
      </c>
      <c r="AJ94" s="13">
        <v>0</v>
      </c>
      <c r="AK94" s="13">
        <v>2.6940639269406388</v>
      </c>
      <c r="AL94" s="13">
        <v>0</v>
      </c>
      <c r="AM94" s="13">
        <v>3.1430745814307448</v>
      </c>
      <c r="AN94" s="13">
        <v>0</v>
      </c>
      <c r="AO94" s="13">
        <v>0</v>
      </c>
      <c r="AP94" s="13">
        <v>0.44901065449010641</v>
      </c>
      <c r="AQ94" s="13">
        <v>0.44901065449010641</v>
      </c>
      <c r="AR94" s="13">
        <v>8.9802130898021283E-3</v>
      </c>
      <c r="AS94" s="13">
        <v>0</v>
      </c>
      <c r="AT94" s="13">
        <v>8.9802130898021283E-3</v>
      </c>
      <c r="AU94" s="13">
        <f t="shared" si="8"/>
        <v>88.499999999999986</v>
      </c>
      <c r="AV94" s="13">
        <f t="shared" si="5"/>
        <v>99.999999999999986</v>
      </c>
      <c r="AW94" s="13">
        <f t="shared" si="6"/>
        <v>88.5</v>
      </c>
      <c r="AX94" s="13"/>
      <c r="AY94" s="17">
        <v>0.14299999999999999</v>
      </c>
      <c r="AZ94" s="17">
        <v>0.68400000000000005</v>
      </c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T94" s="24"/>
      <c r="BW94" s="24"/>
    </row>
    <row r="95" spans="1:75">
      <c r="A95" s="9" t="s">
        <v>49</v>
      </c>
      <c r="B95" s="48">
        <v>3783.13</v>
      </c>
      <c r="C95" s="47">
        <f t="shared" si="7"/>
        <v>12411.843832020997</v>
      </c>
      <c r="D95" s="41" t="s">
        <v>51</v>
      </c>
      <c r="E95" s="21">
        <v>0.75</v>
      </c>
      <c r="F95" s="15">
        <v>11.25</v>
      </c>
      <c r="G95" s="11">
        <v>10.4</v>
      </c>
      <c r="H95" s="11">
        <v>2.44</v>
      </c>
      <c r="I95" s="11">
        <v>2.1</v>
      </c>
      <c r="J95" s="13">
        <v>7</v>
      </c>
      <c r="K95" s="16">
        <v>4.25</v>
      </c>
      <c r="L95" s="13">
        <v>11.25</v>
      </c>
      <c r="M95" s="13">
        <v>35.5</v>
      </c>
      <c r="N95" s="13">
        <v>3.5</v>
      </c>
      <c r="O95" s="13">
        <v>11</v>
      </c>
      <c r="P95" s="13">
        <v>14.5</v>
      </c>
      <c r="Q95" s="13">
        <v>1</v>
      </c>
      <c r="R95" s="13">
        <v>1.25</v>
      </c>
      <c r="S95" s="13">
        <v>0</v>
      </c>
      <c r="T95" s="13">
        <v>0.25</v>
      </c>
      <c r="U95" s="13">
        <v>0.25</v>
      </c>
      <c r="V95" s="13">
        <v>0</v>
      </c>
      <c r="W95" s="13">
        <v>0</v>
      </c>
      <c r="X95" s="13">
        <v>0</v>
      </c>
      <c r="Y95" s="13">
        <v>0</v>
      </c>
      <c r="Z95" s="13">
        <v>1</v>
      </c>
      <c r="AA95" s="13">
        <v>0</v>
      </c>
      <c r="AB95" s="13">
        <v>3.5</v>
      </c>
      <c r="AC95" s="13">
        <v>0</v>
      </c>
      <c r="AD95" s="13">
        <v>0</v>
      </c>
      <c r="AE95" s="13">
        <v>5</v>
      </c>
      <c r="AF95" s="13">
        <v>2.75</v>
      </c>
      <c r="AG95" s="13">
        <v>0</v>
      </c>
      <c r="AH95" s="13">
        <v>0</v>
      </c>
      <c r="AI95" s="13">
        <v>0</v>
      </c>
      <c r="AJ95" s="13">
        <v>2.5</v>
      </c>
      <c r="AK95" s="13">
        <v>0</v>
      </c>
      <c r="AL95" s="13">
        <v>0</v>
      </c>
      <c r="AM95" s="13">
        <v>3.25</v>
      </c>
      <c r="AN95" s="13">
        <v>0</v>
      </c>
      <c r="AO95" s="13">
        <v>0</v>
      </c>
      <c r="AP95" s="13">
        <v>0</v>
      </c>
      <c r="AQ95" s="13">
        <v>1.25</v>
      </c>
      <c r="AR95" s="13">
        <v>2</v>
      </c>
      <c r="AS95" s="13">
        <v>0.25</v>
      </c>
      <c r="AT95" s="13">
        <v>0</v>
      </c>
      <c r="AU95" s="13">
        <f t="shared" si="8"/>
        <v>88.75</v>
      </c>
      <c r="AV95" s="13">
        <f t="shared" si="5"/>
        <v>100</v>
      </c>
      <c r="AW95" s="13">
        <f t="shared" si="6"/>
        <v>88.75</v>
      </c>
      <c r="AX95" s="13">
        <v>12.88</v>
      </c>
      <c r="AY95" s="17">
        <v>0.189</v>
      </c>
      <c r="AZ95" s="17">
        <v>0.57999999999999996</v>
      </c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R95" s="24"/>
      <c r="BW95" s="24"/>
    </row>
    <row r="96" spans="1:75">
      <c r="A96" s="9" t="s">
        <v>49</v>
      </c>
      <c r="B96" s="49">
        <v>3785.54</v>
      </c>
      <c r="C96" s="47">
        <f t="shared" si="7"/>
        <v>12419.750656167978</v>
      </c>
      <c r="D96" s="43" t="s">
        <v>51</v>
      </c>
      <c r="E96" s="21">
        <v>0.77</v>
      </c>
      <c r="F96" s="19">
        <v>7</v>
      </c>
      <c r="G96" s="18">
        <v>10.8</v>
      </c>
      <c r="H96" s="18">
        <v>1.36</v>
      </c>
      <c r="I96" s="18">
        <v>0.12</v>
      </c>
      <c r="J96" s="13">
        <v>5.5</v>
      </c>
      <c r="K96" s="16">
        <v>1.5</v>
      </c>
      <c r="L96" s="13">
        <v>7</v>
      </c>
      <c r="M96" s="13">
        <v>32</v>
      </c>
      <c r="N96" s="13">
        <v>5</v>
      </c>
      <c r="O96" s="13">
        <v>11.75</v>
      </c>
      <c r="P96" s="13">
        <v>16</v>
      </c>
      <c r="Q96" s="13">
        <v>1.25</v>
      </c>
      <c r="R96" s="13">
        <v>1.25</v>
      </c>
      <c r="S96" s="13">
        <v>0</v>
      </c>
      <c r="T96" s="13">
        <v>0.75</v>
      </c>
      <c r="U96" s="13">
        <v>0</v>
      </c>
      <c r="V96" s="13">
        <v>0</v>
      </c>
      <c r="W96" s="13">
        <v>0.25</v>
      </c>
      <c r="X96" s="13">
        <v>0</v>
      </c>
      <c r="Y96" s="13">
        <v>0</v>
      </c>
      <c r="Z96" s="13">
        <v>1.5</v>
      </c>
      <c r="AA96" s="13">
        <v>0</v>
      </c>
      <c r="AB96" s="13">
        <v>1.75</v>
      </c>
      <c r="AC96" s="13">
        <v>0</v>
      </c>
      <c r="AD96" s="13">
        <v>0</v>
      </c>
      <c r="AE96" s="13">
        <v>5</v>
      </c>
      <c r="AF96" s="13">
        <v>5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0</v>
      </c>
      <c r="AM96" s="13">
        <v>10.25</v>
      </c>
      <c r="AN96" s="13">
        <v>0</v>
      </c>
      <c r="AO96" s="13">
        <v>0</v>
      </c>
      <c r="AP96" s="13">
        <v>0</v>
      </c>
      <c r="AQ96" s="13">
        <v>0.5</v>
      </c>
      <c r="AR96" s="13">
        <v>0.75</v>
      </c>
      <c r="AS96" s="13">
        <v>0</v>
      </c>
      <c r="AT96" s="13">
        <v>0</v>
      </c>
      <c r="AU96" s="13">
        <f t="shared" si="8"/>
        <v>93</v>
      </c>
      <c r="AV96" s="13">
        <f t="shared" si="5"/>
        <v>100</v>
      </c>
      <c r="AW96" s="13">
        <f t="shared" si="6"/>
        <v>93</v>
      </c>
      <c r="AX96" s="13">
        <v>17.38</v>
      </c>
      <c r="AY96" s="17">
        <v>0.17499999999999999</v>
      </c>
      <c r="AZ96" s="17">
        <v>0.55000000000000004</v>
      </c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R96" s="24"/>
      <c r="BW96" s="24"/>
    </row>
    <row r="97" spans="1:75">
      <c r="A97" s="9" t="s">
        <v>49</v>
      </c>
      <c r="B97" s="48">
        <v>3788.29</v>
      </c>
      <c r="C97" s="47">
        <f t="shared" si="7"/>
        <v>12428.772965879265</v>
      </c>
      <c r="D97" s="41" t="s">
        <v>50</v>
      </c>
      <c r="E97" s="21">
        <v>0.69</v>
      </c>
      <c r="F97" s="12">
        <v>9.9</v>
      </c>
      <c r="G97" s="11">
        <v>12.8</v>
      </c>
      <c r="H97" s="11">
        <v>54.1</v>
      </c>
      <c r="I97" s="11">
        <v>22.5</v>
      </c>
      <c r="J97" s="13">
        <v>8.6</v>
      </c>
      <c r="K97" s="13">
        <v>1.3000000000000007</v>
      </c>
      <c r="L97" s="13">
        <v>9.9</v>
      </c>
      <c r="M97" s="13">
        <v>29.721111555377838</v>
      </c>
      <c r="N97" s="13">
        <v>8.1057576969212288</v>
      </c>
      <c r="O97" s="13">
        <v>12.158636545381844</v>
      </c>
      <c r="P97" s="13">
        <v>9.006397441023589</v>
      </c>
      <c r="Q97" s="13">
        <v>0.4503198720511794</v>
      </c>
      <c r="R97" s="13">
        <v>1.8012794882047176</v>
      </c>
      <c r="S97" s="13">
        <v>0</v>
      </c>
      <c r="T97" s="13">
        <v>9.0063974410235885E-3</v>
      </c>
      <c r="U97" s="13">
        <v>0.90063974410235881</v>
      </c>
      <c r="V97" s="13">
        <v>0</v>
      </c>
      <c r="W97" s="13">
        <v>0</v>
      </c>
      <c r="X97" s="13">
        <v>9.0063974410235885E-3</v>
      </c>
      <c r="Y97" s="13">
        <v>0</v>
      </c>
      <c r="Z97" s="13">
        <v>9.0063974410235885E-3</v>
      </c>
      <c r="AA97" s="13">
        <v>9.0063974410235885E-3</v>
      </c>
      <c r="AB97" s="13">
        <v>1.350959616153538</v>
      </c>
      <c r="AC97" s="13">
        <v>1.350959616153538</v>
      </c>
      <c r="AD97" s="13">
        <v>0</v>
      </c>
      <c r="AE97" s="13">
        <v>13.059276289484202</v>
      </c>
      <c r="AF97" s="13">
        <v>0</v>
      </c>
      <c r="AG97" s="13">
        <v>0</v>
      </c>
      <c r="AH97" s="13">
        <v>0</v>
      </c>
      <c r="AI97" s="13">
        <v>0.4503198720511794</v>
      </c>
      <c r="AJ97" s="13">
        <v>0</v>
      </c>
      <c r="AK97" s="13">
        <v>1.8012794882047176</v>
      </c>
      <c r="AL97" s="13">
        <v>0</v>
      </c>
      <c r="AM97" s="13">
        <v>8.1057576969212288</v>
      </c>
      <c r="AN97" s="13">
        <v>0</v>
      </c>
      <c r="AO97" s="13">
        <v>0</v>
      </c>
      <c r="AP97" s="13">
        <v>0.4503198720511794</v>
      </c>
      <c r="AQ97" s="13">
        <v>1.350959616153538</v>
      </c>
      <c r="AR97" s="13">
        <v>0</v>
      </c>
      <c r="AS97" s="13">
        <v>0</v>
      </c>
      <c r="AT97" s="13">
        <v>0</v>
      </c>
      <c r="AU97" s="13">
        <f t="shared" si="8"/>
        <v>90.09999999999998</v>
      </c>
      <c r="AV97" s="13">
        <f t="shared" si="5"/>
        <v>99.999999999999986</v>
      </c>
      <c r="AW97" s="13">
        <f t="shared" si="6"/>
        <v>90.1</v>
      </c>
      <c r="AX97" s="13"/>
      <c r="AY97" s="17">
        <v>0.152</v>
      </c>
      <c r="AZ97" s="17">
        <v>0.56599999999999995</v>
      </c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T97" s="24"/>
      <c r="BW97" s="24"/>
    </row>
    <row r="98" spans="1:75">
      <c r="A98" s="9" t="s">
        <v>49</v>
      </c>
      <c r="B98" s="47">
        <v>3788.63</v>
      </c>
      <c r="C98" s="47">
        <f t="shared" si="7"/>
        <v>12429.888451443569</v>
      </c>
      <c r="D98" s="41" t="s">
        <v>50</v>
      </c>
      <c r="E98" s="21">
        <v>0.7</v>
      </c>
      <c r="F98" s="15">
        <v>7</v>
      </c>
      <c r="G98" s="11">
        <v>12.5</v>
      </c>
      <c r="H98" s="11">
        <v>7.06</v>
      </c>
      <c r="I98" s="11">
        <v>58</v>
      </c>
      <c r="J98" s="13">
        <v>4</v>
      </c>
      <c r="K98" s="16">
        <v>3</v>
      </c>
      <c r="L98" s="13">
        <v>7</v>
      </c>
      <c r="M98" s="13">
        <v>34</v>
      </c>
      <c r="N98" s="13">
        <v>2.5</v>
      </c>
      <c r="O98" s="13">
        <v>11.5</v>
      </c>
      <c r="P98" s="13">
        <v>11</v>
      </c>
      <c r="Q98" s="13">
        <v>1.5</v>
      </c>
      <c r="R98" s="13">
        <v>1.5</v>
      </c>
      <c r="S98" s="13">
        <v>0</v>
      </c>
      <c r="T98" s="13">
        <v>0.25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2</v>
      </c>
      <c r="AC98" s="13">
        <v>0</v>
      </c>
      <c r="AD98" s="13">
        <v>0</v>
      </c>
      <c r="AE98" s="13">
        <v>12.25</v>
      </c>
      <c r="AF98" s="13">
        <v>4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3">
        <v>0</v>
      </c>
      <c r="AM98" s="13">
        <v>11</v>
      </c>
      <c r="AN98" s="13">
        <v>0</v>
      </c>
      <c r="AO98" s="13">
        <v>0</v>
      </c>
      <c r="AP98" s="13">
        <v>0.25</v>
      </c>
      <c r="AQ98" s="13">
        <v>0.75</v>
      </c>
      <c r="AR98" s="13">
        <v>0</v>
      </c>
      <c r="AS98" s="13">
        <v>0.5</v>
      </c>
      <c r="AT98" s="13">
        <v>0</v>
      </c>
      <c r="AU98" s="13">
        <f t="shared" si="8"/>
        <v>93</v>
      </c>
      <c r="AV98" s="13">
        <f t="shared" si="5"/>
        <v>100</v>
      </c>
      <c r="AW98" s="13">
        <f t="shared" si="6"/>
        <v>93</v>
      </c>
      <c r="AX98" s="13">
        <v>8.42</v>
      </c>
      <c r="AY98" s="17">
        <v>0.22700000000000001</v>
      </c>
      <c r="AZ98" s="17">
        <v>0.8</v>
      </c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T98" s="24"/>
      <c r="BW98" s="24"/>
    </row>
    <row r="99" spans="1:75">
      <c r="A99" s="9" t="s">
        <v>49</v>
      </c>
      <c r="B99" s="47">
        <v>3790.57</v>
      </c>
      <c r="C99" s="47">
        <f t="shared" si="7"/>
        <v>12436.253280839896</v>
      </c>
      <c r="D99" s="41" t="s">
        <v>50</v>
      </c>
      <c r="E99" s="21">
        <v>0.6</v>
      </c>
      <c r="F99" s="12">
        <v>5.2</v>
      </c>
      <c r="G99" s="11">
        <v>11.8</v>
      </c>
      <c r="H99" s="11">
        <v>5.32</v>
      </c>
      <c r="I99" s="11">
        <v>6.11</v>
      </c>
      <c r="J99" s="13">
        <v>4.7</v>
      </c>
      <c r="K99" s="13">
        <v>0.5</v>
      </c>
      <c r="L99" s="13">
        <v>5.2</v>
      </c>
      <c r="M99" s="13">
        <v>29.832504314282808</v>
      </c>
      <c r="N99" s="13">
        <v>7.2175413663587449</v>
      </c>
      <c r="O99" s="13">
        <v>14.916252157141404</v>
      </c>
      <c r="P99" s="13">
        <v>8.1798802152065768</v>
      </c>
      <c r="Q99" s="13">
        <v>0.4811694244239163</v>
      </c>
      <c r="R99" s="13">
        <v>3.3681859709674145</v>
      </c>
      <c r="S99" s="13">
        <v>0</v>
      </c>
      <c r="T99" s="13">
        <v>0.4811694244239163</v>
      </c>
      <c r="U99" s="13">
        <v>0.4811694244239163</v>
      </c>
      <c r="V99" s="13">
        <v>0</v>
      </c>
      <c r="W99" s="13">
        <v>0</v>
      </c>
      <c r="X99" s="13">
        <v>0.96233884884783261</v>
      </c>
      <c r="Y99" s="13">
        <v>0</v>
      </c>
      <c r="Z99" s="13">
        <v>0</v>
      </c>
      <c r="AA99" s="13">
        <v>0</v>
      </c>
      <c r="AB99" s="13">
        <v>0.96233884884783261</v>
      </c>
      <c r="AC99" s="13">
        <v>0.96233884884783261</v>
      </c>
      <c r="AD99" s="13">
        <v>0</v>
      </c>
      <c r="AE99" s="13">
        <v>17.322099279260986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1.9246776976956652</v>
      </c>
      <c r="AL99" s="13">
        <v>0</v>
      </c>
      <c r="AM99" s="13">
        <v>5.7740330930869952</v>
      </c>
      <c r="AN99" s="13">
        <v>0</v>
      </c>
      <c r="AO99" s="13">
        <v>0</v>
      </c>
      <c r="AP99" s="13">
        <v>0.96233884884783261</v>
      </c>
      <c r="AQ99" s="13">
        <v>0.96233884884783261</v>
      </c>
      <c r="AR99" s="13">
        <v>9.6233884884783256E-3</v>
      </c>
      <c r="AS99" s="13">
        <v>0</v>
      </c>
      <c r="AT99" s="13">
        <v>0</v>
      </c>
      <c r="AU99" s="13">
        <f t="shared" si="8"/>
        <v>94.800000000000011</v>
      </c>
      <c r="AV99" s="13">
        <f t="shared" si="5"/>
        <v>100.00000000000001</v>
      </c>
      <c r="AW99" s="13">
        <f t="shared" si="6"/>
        <v>94.8</v>
      </c>
      <c r="AX99" s="13"/>
      <c r="AY99" s="17">
        <v>0.13</v>
      </c>
      <c r="AZ99" s="17">
        <v>0.52900000000000003</v>
      </c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T99" s="24"/>
      <c r="BW99" s="24"/>
    </row>
    <row r="100" spans="1:75">
      <c r="A100" s="9" t="s">
        <v>49</v>
      </c>
      <c r="B100" s="47">
        <v>3791.85</v>
      </c>
      <c r="C100" s="47">
        <f t="shared" si="7"/>
        <v>12440.452755905511</v>
      </c>
      <c r="D100" s="41" t="s">
        <v>51</v>
      </c>
      <c r="E100" s="21">
        <v>0.64</v>
      </c>
      <c r="F100" s="15">
        <v>5.25</v>
      </c>
      <c r="G100" s="11">
        <v>11.9</v>
      </c>
      <c r="H100" s="11">
        <v>0.34</v>
      </c>
      <c r="I100" s="11">
        <v>0.33</v>
      </c>
      <c r="J100" s="13">
        <v>4</v>
      </c>
      <c r="K100" s="16">
        <v>1.25</v>
      </c>
      <c r="L100" s="13">
        <v>5.25</v>
      </c>
      <c r="M100" s="13">
        <v>36.5</v>
      </c>
      <c r="N100" s="13">
        <v>1.75</v>
      </c>
      <c r="O100" s="13">
        <v>12</v>
      </c>
      <c r="P100" s="13">
        <v>13.5</v>
      </c>
      <c r="Q100" s="13">
        <v>1</v>
      </c>
      <c r="R100" s="13">
        <v>0.5</v>
      </c>
      <c r="S100" s="13">
        <v>0</v>
      </c>
      <c r="T100" s="13">
        <v>1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0.5</v>
      </c>
      <c r="AA100" s="13">
        <v>0</v>
      </c>
      <c r="AB100" s="13">
        <v>0.25</v>
      </c>
      <c r="AC100" s="13">
        <v>0</v>
      </c>
      <c r="AD100" s="13">
        <v>1</v>
      </c>
      <c r="AE100" s="13">
        <v>10.5</v>
      </c>
      <c r="AF100" s="13">
        <v>1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13</v>
      </c>
      <c r="AN100" s="13">
        <v>0</v>
      </c>
      <c r="AO100" s="13">
        <v>0</v>
      </c>
      <c r="AP100" s="13">
        <v>1</v>
      </c>
      <c r="AQ100" s="13">
        <v>0.75</v>
      </c>
      <c r="AR100" s="13">
        <v>0.5</v>
      </c>
      <c r="AS100" s="13">
        <v>0</v>
      </c>
      <c r="AT100" s="13">
        <v>0</v>
      </c>
      <c r="AU100" s="13">
        <f t="shared" si="8"/>
        <v>94.75</v>
      </c>
      <c r="AV100" s="13">
        <f t="shared" si="5"/>
        <v>100</v>
      </c>
      <c r="AW100" s="13">
        <f t="shared" si="6"/>
        <v>94.75</v>
      </c>
      <c r="AX100" s="13">
        <v>12.66</v>
      </c>
      <c r="AY100" s="17">
        <v>0.157</v>
      </c>
      <c r="AZ100" s="17">
        <v>0.53</v>
      </c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R100" s="24"/>
      <c r="BW100" s="24"/>
    </row>
    <row r="101" spans="1:75">
      <c r="A101" s="9" t="s">
        <v>49</v>
      </c>
      <c r="B101" s="47">
        <v>3793.36</v>
      </c>
      <c r="C101" s="47">
        <f t="shared" si="7"/>
        <v>12445.406824146981</v>
      </c>
      <c r="D101" s="41" t="s">
        <v>51</v>
      </c>
      <c r="E101" s="21">
        <v>0.55000000000000004</v>
      </c>
      <c r="F101" s="12">
        <v>2.9</v>
      </c>
      <c r="G101" s="11">
        <v>11.1</v>
      </c>
      <c r="H101" s="11">
        <v>0.88</v>
      </c>
      <c r="I101" s="11">
        <v>0.82</v>
      </c>
      <c r="J101" s="13">
        <v>2.4</v>
      </c>
      <c r="K101" s="13">
        <v>0.5</v>
      </c>
      <c r="L101" s="13">
        <v>2.9</v>
      </c>
      <c r="M101" s="13">
        <v>25.983540341310707</v>
      </c>
      <c r="N101" s="13">
        <v>14.707664344138138</v>
      </c>
      <c r="O101" s="13">
        <v>14.707664344138138</v>
      </c>
      <c r="P101" s="13">
        <v>8.8245986064828816</v>
      </c>
      <c r="Q101" s="13">
        <v>0.49025547813793791</v>
      </c>
      <c r="R101" s="13">
        <v>4.9025547813793793</v>
      </c>
      <c r="S101" s="13">
        <v>0</v>
      </c>
      <c r="T101" s="13">
        <v>0.98051095627587581</v>
      </c>
      <c r="U101" s="13">
        <v>0.49025547813793791</v>
      </c>
      <c r="V101" s="13">
        <v>0</v>
      </c>
      <c r="W101" s="13">
        <v>0</v>
      </c>
      <c r="X101" s="13">
        <v>1.4707664344138136</v>
      </c>
      <c r="Y101" s="13">
        <v>0</v>
      </c>
      <c r="Z101" s="13">
        <v>0</v>
      </c>
      <c r="AA101" s="13">
        <v>0</v>
      </c>
      <c r="AB101" s="13">
        <v>0.98051095627587581</v>
      </c>
      <c r="AC101" s="13">
        <v>0.98051095627587581</v>
      </c>
      <c r="AD101" s="13">
        <v>0</v>
      </c>
      <c r="AE101" s="13">
        <v>13.727153387862261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0.49025547813793791</v>
      </c>
      <c r="AL101" s="13">
        <v>9.8051095627587573E-3</v>
      </c>
      <c r="AM101" s="13">
        <v>7.8440876502070065</v>
      </c>
      <c r="AN101" s="13">
        <v>0</v>
      </c>
      <c r="AO101" s="13">
        <v>0</v>
      </c>
      <c r="AP101" s="13">
        <v>0.49025547813793791</v>
      </c>
      <c r="AQ101" s="13">
        <v>9.8051095627587573E-3</v>
      </c>
      <c r="AR101" s="13">
        <v>0</v>
      </c>
      <c r="AS101" s="13">
        <v>0</v>
      </c>
      <c r="AT101" s="13">
        <v>9.8051095627587573E-3</v>
      </c>
      <c r="AU101" s="13">
        <f t="shared" si="8"/>
        <v>97.100000000000009</v>
      </c>
      <c r="AV101" s="13">
        <f t="shared" si="5"/>
        <v>100.00000000000001</v>
      </c>
      <c r="AW101" s="13">
        <f t="shared" si="6"/>
        <v>97.1</v>
      </c>
      <c r="AX101" s="13"/>
      <c r="AY101" s="17">
        <v>0.11</v>
      </c>
      <c r="AZ101" s="17">
        <v>0.54500000000000004</v>
      </c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R101" s="24"/>
      <c r="BW101" s="24"/>
    </row>
    <row r="102" spans="1:75">
      <c r="A102" s="9" t="s">
        <v>49</v>
      </c>
      <c r="B102" s="47">
        <v>3794.27</v>
      </c>
      <c r="C102" s="47">
        <f t="shared" si="7"/>
        <v>12448.392388451442</v>
      </c>
      <c r="D102" s="41" t="s">
        <v>51</v>
      </c>
      <c r="E102" s="11">
        <v>0.57999999999999996</v>
      </c>
      <c r="F102" s="15">
        <v>3</v>
      </c>
      <c r="G102" s="11">
        <v>11.2</v>
      </c>
      <c r="H102" s="11">
        <v>0.39</v>
      </c>
      <c r="I102" s="11">
        <v>0.4</v>
      </c>
      <c r="J102" s="13">
        <v>3</v>
      </c>
      <c r="K102" s="16">
        <v>0</v>
      </c>
      <c r="L102" s="13">
        <v>3</v>
      </c>
      <c r="M102" s="13">
        <v>40.200000000000003</v>
      </c>
      <c r="N102" s="13">
        <v>2.5</v>
      </c>
      <c r="O102" s="13">
        <v>10</v>
      </c>
      <c r="P102" s="13">
        <v>10.5</v>
      </c>
      <c r="Q102" s="13">
        <v>0.25</v>
      </c>
      <c r="R102" s="13">
        <v>1.5</v>
      </c>
      <c r="S102" s="13">
        <v>0</v>
      </c>
      <c r="T102" s="13">
        <v>1.25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5.5</v>
      </c>
      <c r="AC102" s="13">
        <v>0</v>
      </c>
      <c r="AD102" s="13">
        <v>0</v>
      </c>
      <c r="AE102" s="13">
        <v>10.5</v>
      </c>
      <c r="AF102" s="13">
        <v>0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3">
        <v>0</v>
      </c>
      <c r="AM102" s="13">
        <v>11.25</v>
      </c>
      <c r="AN102" s="13">
        <v>1</v>
      </c>
      <c r="AO102" s="13">
        <v>0</v>
      </c>
      <c r="AP102" s="13">
        <v>0.25</v>
      </c>
      <c r="AQ102" s="13">
        <v>1.75</v>
      </c>
      <c r="AR102" s="13">
        <v>0.25</v>
      </c>
      <c r="AS102" s="13">
        <v>0.25</v>
      </c>
      <c r="AT102" s="13">
        <v>0</v>
      </c>
      <c r="AU102" s="13">
        <f t="shared" si="8"/>
        <v>96.95</v>
      </c>
      <c r="AV102" s="13">
        <f t="shared" si="5"/>
        <v>99.95</v>
      </c>
      <c r="AW102" s="13">
        <f t="shared" si="6"/>
        <v>97</v>
      </c>
      <c r="AX102" s="13">
        <v>13.46</v>
      </c>
      <c r="AY102" s="17">
        <v>0.159</v>
      </c>
      <c r="AZ102" s="17">
        <v>0.5</v>
      </c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R102" s="24"/>
      <c r="BW102" s="24"/>
    </row>
    <row r="103" spans="1:75">
      <c r="A103" s="9" t="s">
        <v>49</v>
      </c>
      <c r="B103" s="47">
        <v>3797.34</v>
      </c>
      <c r="C103" s="47">
        <f t="shared" si="7"/>
        <v>12458.464566929133</v>
      </c>
      <c r="D103" s="41" t="s">
        <v>52</v>
      </c>
      <c r="E103" s="11">
        <v>0.74</v>
      </c>
      <c r="F103" s="12">
        <v>4.3</v>
      </c>
      <c r="G103" s="11">
        <v>12</v>
      </c>
      <c r="H103" s="11">
        <v>0.44</v>
      </c>
      <c r="I103" s="11">
        <v>0.44</v>
      </c>
      <c r="J103" s="13">
        <v>4.3</v>
      </c>
      <c r="K103" s="13">
        <v>0</v>
      </c>
      <c r="L103" s="13">
        <v>4.3</v>
      </c>
      <c r="M103" s="13">
        <v>24.767583477113565</v>
      </c>
      <c r="N103" s="13">
        <v>10.198416725870292</v>
      </c>
      <c r="O103" s="13">
        <v>15.054805642951385</v>
      </c>
      <c r="P103" s="13">
        <v>10.198416725870292</v>
      </c>
      <c r="Q103" s="13">
        <v>1.4569166751243274</v>
      </c>
      <c r="R103" s="13">
        <v>4.3707500253729821</v>
      </c>
      <c r="S103" s="13">
        <v>0</v>
      </c>
      <c r="T103" s="13">
        <v>2.4281944585405455</v>
      </c>
      <c r="U103" s="13">
        <v>9.7127778341621826E-3</v>
      </c>
      <c r="V103" s="13">
        <v>0</v>
      </c>
      <c r="W103" s="13">
        <v>0</v>
      </c>
      <c r="X103" s="13">
        <v>9.7127778341621826E-3</v>
      </c>
      <c r="Y103" s="13">
        <v>0</v>
      </c>
      <c r="Z103" s="13">
        <v>0</v>
      </c>
      <c r="AA103" s="13">
        <v>0</v>
      </c>
      <c r="AB103" s="13">
        <v>1.4569166751243274</v>
      </c>
      <c r="AC103" s="13">
        <v>1.4569166751243274</v>
      </c>
      <c r="AD103" s="13">
        <v>0</v>
      </c>
      <c r="AE103" s="13">
        <v>12.140972292702727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0.97127778341621829</v>
      </c>
      <c r="AL103" s="13">
        <v>0</v>
      </c>
      <c r="AM103" s="13">
        <v>10.198416725870292</v>
      </c>
      <c r="AN103" s="13">
        <v>0</v>
      </c>
      <c r="AO103" s="13">
        <v>0</v>
      </c>
      <c r="AP103" s="13">
        <v>0.48563889170810914</v>
      </c>
      <c r="AQ103" s="13">
        <v>0.48563889170810914</v>
      </c>
      <c r="AR103" s="13">
        <v>9.7127778341621826E-3</v>
      </c>
      <c r="AS103" s="13">
        <v>0</v>
      </c>
      <c r="AT103" s="13">
        <v>0</v>
      </c>
      <c r="AU103" s="13">
        <f t="shared" si="8"/>
        <v>95.699999999999989</v>
      </c>
      <c r="AV103" s="13">
        <f t="shared" si="5"/>
        <v>99.999999999999986</v>
      </c>
      <c r="AW103" s="13">
        <f t="shared" si="6"/>
        <v>95.7</v>
      </c>
      <c r="AX103" s="13"/>
      <c r="AY103" s="17">
        <v>9.8000000000000004E-2</v>
      </c>
      <c r="AZ103" s="17">
        <v>0.51700000000000002</v>
      </c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</row>
    <row r="104" spans="1:75">
      <c r="A104" s="9" t="s">
        <v>49</v>
      </c>
      <c r="B104" s="47">
        <v>3798.85</v>
      </c>
      <c r="C104" s="47">
        <f t="shared" si="7"/>
        <v>12463.418635170603</v>
      </c>
      <c r="D104" s="41" t="s">
        <v>50</v>
      </c>
      <c r="E104" s="11">
        <v>0.81</v>
      </c>
      <c r="F104" s="15">
        <v>8.25</v>
      </c>
      <c r="G104" s="11">
        <v>10.3</v>
      </c>
      <c r="H104" s="11">
        <v>0.21</v>
      </c>
      <c r="I104" s="11">
        <v>0.19</v>
      </c>
      <c r="J104" s="13">
        <v>6</v>
      </c>
      <c r="K104" s="16">
        <v>2.25</v>
      </c>
      <c r="L104" s="13">
        <v>8.25</v>
      </c>
      <c r="M104" s="13">
        <v>39</v>
      </c>
      <c r="N104" s="13">
        <v>3.25</v>
      </c>
      <c r="O104" s="13">
        <v>10</v>
      </c>
      <c r="P104" s="13">
        <v>10</v>
      </c>
      <c r="Q104" s="13">
        <v>2.25</v>
      </c>
      <c r="R104" s="13">
        <v>0.25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8.25</v>
      </c>
      <c r="AC104" s="13">
        <v>0</v>
      </c>
      <c r="AD104" s="13">
        <v>0</v>
      </c>
      <c r="AE104" s="13">
        <v>14.75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13">
        <v>1.25</v>
      </c>
      <c r="AN104" s="13">
        <v>0.5</v>
      </c>
      <c r="AO104" s="13">
        <v>0</v>
      </c>
      <c r="AP104" s="13">
        <v>0</v>
      </c>
      <c r="AQ104" s="13">
        <v>1.5</v>
      </c>
      <c r="AR104" s="13">
        <v>0.75</v>
      </c>
      <c r="AS104" s="13">
        <v>0</v>
      </c>
      <c r="AT104" s="13">
        <v>0</v>
      </c>
      <c r="AU104" s="13">
        <f t="shared" si="8"/>
        <v>91.75</v>
      </c>
      <c r="AV104" s="13">
        <f t="shared" si="5"/>
        <v>100</v>
      </c>
      <c r="AW104" s="13">
        <f t="shared" si="6"/>
        <v>91.75</v>
      </c>
      <c r="AX104" s="13">
        <v>9.68</v>
      </c>
      <c r="AY104" s="17">
        <v>0.32300000000000001</v>
      </c>
      <c r="AZ104" s="17">
        <v>1.2</v>
      </c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T104" s="24"/>
      <c r="BW104" s="24"/>
    </row>
    <row r="105" spans="1:75">
      <c r="A105" s="9" t="s">
        <v>49</v>
      </c>
      <c r="B105" s="47">
        <v>3799.17</v>
      </c>
      <c r="C105" s="47">
        <f t="shared" si="7"/>
        <v>12464.468503937007</v>
      </c>
      <c r="D105" s="41" t="s">
        <v>52</v>
      </c>
      <c r="E105" s="11">
        <v>0.9</v>
      </c>
      <c r="F105" s="12">
        <v>5.2</v>
      </c>
      <c r="G105" s="11">
        <v>8.6999999999999993</v>
      </c>
      <c r="H105" s="11">
        <v>0.11</v>
      </c>
      <c r="I105" s="11">
        <v>0.11</v>
      </c>
      <c r="J105" s="13">
        <v>3.8</v>
      </c>
      <c r="K105" s="13">
        <v>1.4000000000000004</v>
      </c>
      <c r="L105" s="13">
        <v>5.2</v>
      </c>
      <c r="M105" s="13">
        <v>24.166749975007495</v>
      </c>
      <c r="N105" s="13">
        <v>7.1078676397080862</v>
      </c>
      <c r="O105" s="13">
        <v>16.111166650004996</v>
      </c>
      <c r="P105" s="13">
        <v>12.794161751474554</v>
      </c>
      <c r="Q105" s="13">
        <v>0</v>
      </c>
      <c r="R105" s="13">
        <v>2.369289213236029</v>
      </c>
      <c r="S105" s="13">
        <v>0</v>
      </c>
      <c r="T105" s="13">
        <v>2.8431470558832346</v>
      </c>
      <c r="U105" s="13">
        <v>0.47385784264720576</v>
      </c>
      <c r="V105" s="13">
        <v>0</v>
      </c>
      <c r="W105" s="13">
        <v>0</v>
      </c>
      <c r="X105" s="13">
        <v>9.4771568529441151E-3</v>
      </c>
      <c r="Y105" s="13">
        <v>0</v>
      </c>
      <c r="Z105" s="13">
        <v>0</v>
      </c>
      <c r="AA105" s="13">
        <v>0</v>
      </c>
      <c r="AB105" s="13">
        <v>1.4215735279416173</v>
      </c>
      <c r="AC105" s="13">
        <v>1.4215735279416173</v>
      </c>
      <c r="AD105" s="13">
        <v>0</v>
      </c>
      <c r="AE105" s="13">
        <v>15.163450964710584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3">
        <v>1.8954313705888231</v>
      </c>
      <c r="AL105" s="13">
        <v>0</v>
      </c>
      <c r="AM105" s="13">
        <v>8.5294411676497024</v>
      </c>
      <c r="AN105" s="13">
        <v>0</v>
      </c>
      <c r="AO105" s="13">
        <v>0</v>
      </c>
      <c r="AP105" s="13">
        <v>9.4771568529441151E-3</v>
      </c>
      <c r="AQ105" s="13">
        <v>9.4771568529441151E-3</v>
      </c>
      <c r="AR105" s="13">
        <v>0</v>
      </c>
      <c r="AS105" s="13">
        <v>0</v>
      </c>
      <c r="AT105" s="13">
        <v>0.47385784264720576</v>
      </c>
      <c r="AU105" s="13">
        <f t="shared" si="8"/>
        <v>94.799999999999969</v>
      </c>
      <c r="AV105" s="13">
        <f t="shared" si="5"/>
        <v>99.999999999999972</v>
      </c>
      <c r="AW105" s="13">
        <f t="shared" si="6"/>
        <v>94.8</v>
      </c>
      <c r="AX105" s="13"/>
      <c r="AY105" s="17">
        <v>8.3000000000000004E-2</v>
      </c>
      <c r="AZ105" s="17">
        <v>0.56399999999999995</v>
      </c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</row>
    <row r="106" spans="1:75">
      <c r="A106" s="9" t="s">
        <v>49</v>
      </c>
      <c r="B106" s="48">
        <v>3799.76</v>
      </c>
      <c r="C106" s="47">
        <f t="shared" si="7"/>
        <v>12466.404199475066</v>
      </c>
      <c r="D106" s="41" t="s">
        <v>54</v>
      </c>
      <c r="E106" s="11">
        <v>0.78</v>
      </c>
      <c r="F106" s="15">
        <v>11.75</v>
      </c>
      <c r="G106" s="11">
        <v>12.3</v>
      </c>
      <c r="H106" s="11">
        <v>0.32</v>
      </c>
      <c r="I106" s="11">
        <v>0.28999999999999998</v>
      </c>
      <c r="J106" s="13">
        <v>9</v>
      </c>
      <c r="K106" s="16">
        <v>2.75</v>
      </c>
      <c r="L106" s="13">
        <v>11.75</v>
      </c>
      <c r="M106" s="13">
        <v>33</v>
      </c>
      <c r="N106" s="13">
        <v>4</v>
      </c>
      <c r="O106" s="13">
        <v>13</v>
      </c>
      <c r="P106" s="13">
        <v>11</v>
      </c>
      <c r="Q106" s="13">
        <v>2</v>
      </c>
      <c r="R106" s="13">
        <v>2.5</v>
      </c>
      <c r="S106" s="13">
        <v>0</v>
      </c>
      <c r="T106" s="13">
        <v>0.75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2</v>
      </c>
      <c r="AC106" s="13">
        <v>0</v>
      </c>
      <c r="AD106" s="13">
        <v>0</v>
      </c>
      <c r="AE106" s="13">
        <v>12.5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3">
        <v>0</v>
      </c>
      <c r="AM106" s="13">
        <v>4</v>
      </c>
      <c r="AN106" s="13">
        <v>0</v>
      </c>
      <c r="AO106" s="13">
        <v>0</v>
      </c>
      <c r="AP106" s="13">
        <v>0</v>
      </c>
      <c r="AQ106" s="13">
        <v>1.5</v>
      </c>
      <c r="AR106" s="13">
        <v>1</v>
      </c>
      <c r="AS106" s="13">
        <v>1</v>
      </c>
      <c r="AT106" s="13">
        <v>0</v>
      </c>
      <c r="AU106" s="13">
        <f t="shared" si="8"/>
        <v>88.25</v>
      </c>
      <c r="AV106" s="13">
        <f t="shared" si="5"/>
        <v>100</v>
      </c>
      <c r="AW106" s="13">
        <f t="shared" si="6"/>
        <v>88.25</v>
      </c>
      <c r="AX106" s="13">
        <v>25.92</v>
      </c>
      <c r="AY106" s="17">
        <v>0.24099999999999999</v>
      </c>
      <c r="AZ106" s="17">
        <v>0.79</v>
      </c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</row>
    <row r="107" spans="1:75">
      <c r="A107" s="9" t="s">
        <v>49</v>
      </c>
      <c r="B107" s="48">
        <v>3801.88</v>
      </c>
      <c r="C107" s="47">
        <f t="shared" si="7"/>
        <v>12473.359580052493</v>
      </c>
      <c r="D107" s="41" t="s">
        <v>46</v>
      </c>
      <c r="E107" s="11">
        <v>1</v>
      </c>
      <c r="F107" s="12">
        <v>3.3</v>
      </c>
      <c r="G107" s="11">
        <v>3.2</v>
      </c>
      <c r="H107" s="11">
        <v>7.0000000000000007E-2</v>
      </c>
      <c r="I107" s="11">
        <v>7.0000000000000007E-2</v>
      </c>
      <c r="J107" s="13">
        <v>3.3</v>
      </c>
      <c r="K107" s="13">
        <v>0.10000000000000009</v>
      </c>
      <c r="L107" s="13">
        <v>3.4</v>
      </c>
      <c r="M107" s="13">
        <v>26.46193771626297</v>
      </c>
      <c r="N107" s="13">
        <v>9.7491349480968843</v>
      </c>
      <c r="O107" s="13">
        <v>12.534602076124564</v>
      </c>
      <c r="P107" s="13">
        <v>6.499423298731255</v>
      </c>
      <c r="Q107" s="13">
        <v>0</v>
      </c>
      <c r="R107" s="13">
        <v>4.1782006920415213</v>
      </c>
      <c r="S107" s="13">
        <v>0</v>
      </c>
      <c r="T107" s="13">
        <v>9.284890426758936E-3</v>
      </c>
      <c r="U107" s="13">
        <v>9.284890426758936E-3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6.499423298731255</v>
      </c>
      <c r="AC107" s="13">
        <v>6.499423298731255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19.962514417531715</v>
      </c>
      <c r="AL107" s="13">
        <v>0</v>
      </c>
      <c r="AM107" s="13">
        <v>4.1782006920415213</v>
      </c>
      <c r="AN107" s="13">
        <v>0</v>
      </c>
      <c r="AO107" s="13">
        <v>0</v>
      </c>
      <c r="AP107" s="13">
        <v>9.284890426758936E-3</v>
      </c>
      <c r="AQ107" s="13">
        <v>9.284890426758936E-3</v>
      </c>
      <c r="AR107" s="13">
        <v>0</v>
      </c>
      <c r="AS107" s="13">
        <v>0</v>
      </c>
      <c r="AT107" s="13">
        <v>0</v>
      </c>
      <c r="AU107" s="13">
        <f t="shared" si="8"/>
        <v>96.599999999999966</v>
      </c>
      <c r="AV107" s="13">
        <f t="shared" si="5"/>
        <v>99.899999999999963</v>
      </c>
      <c r="AW107" s="13">
        <f t="shared" si="6"/>
        <v>96.7</v>
      </c>
      <c r="AX107" s="13"/>
      <c r="AY107" s="17">
        <v>0.10199999999999999</v>
      </c>
      <c r="AZ107" s="17">
        <v>0.60499999999999998</v>
      </c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</row>
    <row r="108" spans="1:75">
      <c r="A108" s="9" t="s">
        <v>49</v>
      </c>
      <c r="B108" s="48">
        <v>3803.89</v>
      </c>
      <c r="C108" s="47">
        <f t="shared" si="7"/>
        <v>12479.954068241468</v>
      </c>
      <c r="D108" s="41" t="s">
        <v>46</v>
      </c>
      <c r="E108" s="11">
        <v>1</v>
      </c>
      <c r="F108" s="12">
        <v>0.5</v>
      </c>
      <c r="G108" s="11">
        <v>7.1</v>
      </c>
      <c r="H108" s="11">
        <v>0.09</v>
      </c>
      <c r="I108" s="11">
        <v>0.1</v>
      </c>
      <c r="J108" s="13">
        <v>0.5</v>
      </c>
      <c r="K108" s="13">
        <v>0</v>
      </c>
      <c r="L108" s="13">
        <v>0.5</v>
      </c>
      <c r="M108" s="13">
        <v>27.218243310454586</v>
      </c>
      <c r="N108" s="13">
        <v>12.371928777479358</v>
      </c>
      <c r="O108" s="13">
        <v>16.330945986272752</v>
      </c>
      <c r="P108" s="13">
        <v>8.4129115686859635</v>
      </c>
      <c r="Q108" s="13">
        <v>0.4948771510991743</v>
      </c>
      <c r="R108" s="13">
        <v>9.4026658708843112</v>
      </c>
      <c r="S108" s="13">
        <v>0</v>
      </c>
      <c r="T108" s="13">
        <v>1.4846314532975229</v>
      </c>
      <c r="U108" s="13">
        <v>0.4948771510991743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2.9692629065950458</v>
      </c>
      <c r="AC108" s="13">
        <v>2.9692629065950458</v>
      </c>
      <c r="AD108" s="13">
        <v>0</v>
      </c>
      <c r="AE108" s="13">
        <v>2.4743857554958715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5.4436486620909177</v>
      </c>
      <c r="AL108" s="13">
        <v>0</v>
      </c>
      <c r="AM108" s="13">
        <v>9.4026658708843112</v>
      </c>
      <c r="AN108" s="13">
        <v>0</v>
      </c>
      <c r="AO108" s="13">
        <v>0</v>
      </c>
      <c r="AP108" s="13">
        <v>9.8975430219834862E-3</v>
      </c>
      <c r="AQ108" s="13">
        <v>9.8975430219834862E-3</v>
      </c>
      <c r="AR108" s="13">
        <v>9.8975430219834862E-3</v>
      </c>
      <c r="AS108" s="13">
        <v>0</v>
      </c>
      <c r="AT108" s="13">
        <v>0</v>
      </c>
      <c r="AU108" s="13">
        <f t="shared" si="8"/>
        <v>99.499999999999972</v>
      </c>
      <c r="AV108" s="13">
        <f t="shared" si="5"/>
        <v>99.999999999999972</v>
      </c>
      <c r="AW108" s="13">
        <f t="shared" si="6"/>
        <v>99.5</v>
      </c>
      <c r="AX108" s="13"/>
      <c r="AY108" s="17">
        <v>0.10100000000000001</v>
      </c>
      <c r="AZ108" s="17">
        <v>0.60699999999999998</v>
      </c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</row>
    <row r="109" spans="1:75">
      <c r="A109" s="9" t="s">
        <v>49</v>
      </c>
      <c r="B109" s="47">
        <v>3805.07</v>
      </c>
      <c r="C109" s="47">
        <f t="shared" si="7"/>
        <v>12483.825459317584</v>
      </c>
      <c r="D109" s="41" t="s">
        <v>50</v>
      </c>
      <c r="E109" s="11">
        <v>0.57999999999999996</v>
      </c>
      <c r="F109" s="15">
        <v>9</v>
      </c>
      <c r="G109" s="11">
        <v>9.1</v>
      </c>
      <c r="H109" s="11">
        <v>11.6</v>
      </c>
      <c r="I109" s="11">
        <v>5.05</v>
      </c>
      <c r="J109" s="13">
        <v>9</v>
      </c>
      <c r="K109" s="16">
        <v>0</v>
      </c>
      <c r="L109" s="13">
        <v>9</v>
      </c>
      <c r="M109" s="13">
        <v>42.5</v>
      </c>
      <c r="N109" s="13">
        <v>3.75</v>
      </c>
      <c r="O109" s="13">
        <v>13</v>
      </c>
      <c r="P109" s="13">
        <v>11</v>
      </c>
      <c r="Q109" s="13">
        <v>0.75</v>
      </c>
      <c r="R109" s="13">
        <v>1.5</v>
      </c>
      <c r="S109" s="13">
        <v>0</v>
      </c>
      <c r="T109" s="13">
        <v>1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1</v>
      </c>
      <c r="AC109" s="13">
        <v>0</v>
      </c>
      <c r="AD109" s="13">
        <v>0</v>
      </c>
      <c r="AE109" s="13">
        <v>9.5</v>
      </c>
      <c r="AF109" s="13">
        <v>0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3">
        <v>0</v>
      </c>
      <c r="AM109" s="13">
        <v>4</v>
      </c>
      <c r="AN109" s="13">
        <v>0</v>
      </c>
      <c r="AO109" s="13">
        <v>0</v>
      </c>
      <c r="AP109" s="13">
        <v>0</v>
      </c>
      <c r="AQ109" s="13">
        <v>3</v>
      </c>
      <c r="AR109" s="13">
        <v>0</v>
      </c>
      <c r="AS109" s="13">
        <v>0</v>
      </c>
      <c r="AT109" s="13">
        <v>0</v>
      </c>
      <c r="AU109" s="13">
        <f t="shared" si="8"/>
        <v>91</v>
      </c>
      <c r="AV109" s="13">
        <f t="shared" si="5"/>
        <v>100</v>
      </c>
      <c r="AW109" s="13">
        <f t="shared" si="6"/>
        <v>91</v>
      </c>
      <c r="AX109" s="13">
        <v>11.6</v>
      </c>
      <c r="AY109" s="17">
        <v>0.23599999999999999</v>
      </c>
      <c r="AZ109" s="17">
        <v>0.95</v>
      </c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T109" s="24"/>
      <c r="BW109" s="24"/>
    </row>
    <row r="110" spans="1:75">
      <c r="A110" s="9" t="s">
        <v>49</v>
      </c>
      <c r="B110" s="47">
        <v>3805.38</v>
      </c>
      <c r="C110" s="47">
        <f t="shared" si="7"/>
        <v>12484.842519685038</v>
      </c>
      <c r="D110" s="41" t="s">
        <v>50</v>
      </c>
      <c r="E110" s="11">
        <v>0.6</v>
      </c>
      <c r="F110" s="12">
        <v>6.5</v>
      </c>
      <c r="G110" s="11">
        <v>11.6</v>
      </c>
      <c r="H110" s="11">
        <v>35.9</v>
      </c>
      <c r="I110" s="11">
        <v>11.8</v>
      </c>
      <c r="J110" s="13">
        <v>4.7</v>
      </c>
      <c r="K110" s="13">
        <v>1.7999999999999998</v>
      </c>
      <c r="L110" s="13">
        <v>6.5</v>
      </c>
      <c r="M110" s="13">
        <v>39.320700573916476</v>
      </c>
      <c r="N110" s="13">
        <v>11.102315456164652</v>
      </c>
      <c r="O110" s="13">
        <v>16.653473184246977</v>
      </c>
      <c r="P110" s="13">
        <v>5.0885612507421323</v>
      </c>
      <c r="Q110" s="13">
        <v>9.2519295468038772E-3</v>
      </c>
      <c r="R110" s="13">
        <v>1.8503859093607753</v>
      </c>
      <c r="S110" s="13">
        <v>9.2519295468038772E-3</v>
      </c>
      <c r="T110" s="13">
        <v>0.46259647734019382</v>
      </c>
      <c r="U110" s="13">
        <v>9.2519295468038772E-3</v>
      </c>
      <c r="V110" s="13">
        <v>9.2519295468038772E-3</v>
      </c>
      <c r="W110" s="13">
        <v>0</v>
      </c>
      <c r="X110" s="13">
        <v>9.2519295468038772E-3</v>
      </c>
      <c r="Y110" s="13">
        <v>0</v>
      </c>
      <c r="Z110" s="13">
        <v>0</v>
      </c>
      <c r="AA110" s="13">
        <v>0</v>
      </c>
      <c r="AB110" s="13">
        <v>1.3877894320205815</v>
      </c>
      <c r="AC110" s="13">
        <v>1.3877894320205815</v>
      </c>
      <c r="AD110" s="13">
        <v>0</v>
      </c>
      <c r="AE110" s="13">
        <v>11.102315456164652</v>
      </c>
      <c r="AF110" s="13">
        <v>0</v>
      </c>
      <c r="AG110" s="13">
        <v>0</v>
      </c>
      <c r="AH110" s="13">
        <v>0</v>
      </c>
      <c r="AI110" s="13">
        <v>0</v>
      </c>
      <c r="AJ110" s="13">
        <v>0</v>
      </c>
      <c r="AK110" s="13">
        <v>4.1633682960617442</v>
      </c>
      <c r="AL110" s="13">
        <v>0</v>
      </c>
      <c r="AM110" s="13">
        <v>0.92519295468038765</v>
      </c>
      <c r="AN110" s="13">
        <v>0</v>
      </c>
      <c r="AO110" s="13">
        <v>0</v>
      </c>
      <c r="AP110" s="13">
        <v>9.2519295468038772E-3</v>
      </c>
      <c r="AQ110" s="13">
        <v>0</v>
      </c>
      <c r="AR110" s="13">
        <v>0</v>
      </c>
      <c r="AS110" s="13">
        <v>0</v>
      </c>
      <c r="AT110" s="13">
        <v>0</v>
      </c>
      <c r="AU110" s="13">
        <f t="shared" si="8"/>
        <v>93.5</v>
      </c>
      <c r="AV110" s="13">
        <f t="shared" ref="AV110:AV123" si="9">AU110+F110</f>
        <v>100</v>
      </c>
      <c r="AW110" s="13">
        <f t="shared" ref="AW110:AW123" si="10">100-F110</f>
        <v>93.5</v>
      </c>
      <c r="AX110" s="13"/>
      <c r="AY110" s="17">
        <v>0.17199999999999999</v>
      </c>
      <c r="AZ110" s="17">
        <v>0.63800000000000001</v>
      </c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T110" s="24"/>
      <c r="BW110" s="24"/>
    </row>
    <row r="111" spans="1:75" s="29" customFormat="1">
      <c r="A111" s="25" t="s">
        <v>49</v>
      </c>
      <c r="B111" s="50">
        <v>3807.13</v>
      </c>
      <c r="C111" s="47">
        <f t="shared" si="7"/>
        <v>12490.583989501312</v>
      </c>
      <c r="D111" s="44" t="s">
        <v>51</v>
      </c>
      <c r="E111" s="26">
        <v>0.6</v>
      </c>
      <c r="F111" s="27">
        <v>10.7</v>
      </c>
      <c r="G111" s="26">
        <v>12.7</v>
      </c>
      <c r="H111" s="26">
        <v>127</v>
      </c>
      <c r="I111" s="18">
        <v>181</v>
      </c>
      <c r="J111" s="20">
        <v>9.4</v>
      </c>
      <c r="K111" s="20">
        <v>1.2999999999999989</v>
      </c>
      <c r="L111" s="20">
        <v>10.7</v>
      </c>
      <c r="M111" s="20">
        <v>31.001125914805765</v>
      </c>
      <c r="N111" s="20">
        <v>10.892287483580404</v>
      </c>
      <c r="O111" s="20">
        <v>12.568024019515851</v>
      </c>
      <c r="P111" s="20">
        <v>12.568024019515851</v>
      </c>
      <c r="Q111" s="20">
        <v>0.4189341339838617</v>
      </c>
      <c r="R111" s="20">
        <v>3.3514730718708936</v>
      </c>
      <c r="S111" s="20">
        <v>0</v>
      </c>
      <c r="T111" s="20">
        <v>0.4189341339838617</v>
      </c>
      <c r="U111" s="20">
        <v>8.3786826796772348E-3</v>
      </c>
      <c r="V111" s="20">
        <v>0</v>
      </c>
      <c r="W111" s="20">
        <v>0</v>
      </c>
      <c r="X111" s="20">
        <v>8.3786826796772348E-3</v>
      </c>
      <c r="Y111" s="20">
        <v>0</v>
      </c>
      <c r="Z111" s="20">
        <v>0</v>
      </c>
      <c r="AA111" s="20">
        <v>0</v>
      </c>
      <c r="AB111" s="20">
        <v>8.3786826796772348E-3</v>
      </c>
      <c r="AC111" s="20">
        <v>8.3786826796772348E-3</v>
      </c>
      <c r="AD111" s="20">
        <v>0</v>
      </c>
      <c r="AE111" s="20">
        <v>15.500562957402883</v>
      </c>
      <c r="AF111" s="20">
        <v>0</v>
      </c>
      <c r="AG111" s="20">
        <v>0</v>
      </c>
      <c r="AH111" s="20">
        <v>0</v>
      </c>
      <c r="AI111" s="20">
        <v>8.3786826796772348E-3</v>
      </c>
      <c r="AJ111" s="20">
        <v>0</v>
      </c>
      <c r="AK111" s="20">
        <v>8.3786826796772348E-3</v>
      </c>
      <c r="AL111" s="20">
        <v>0</v>
      </c>
      <c r="AM111" s="20">
        <v>1.6757365359354468</v>
      </c>
      <c r="AN111" s="20">
        <v>0</v>
      </c>
      <c r="AO111" s="20">
        <v>0</v>
      </c>
      <c r="AP111" s="20">
        <v>8.3786826796772348E-3</v>
      </c>
      <c r="AQ111" s="20">
        <v>0.8378682679677234</v>
      </c>
      <c r="AR111" s="20">
        <v>8.3786826796772348E-3</v>
      </c>
      <c r="AS111" s="20">
        <v>0</v>
      </c>
      <c r="AT111" s="20">
        <v>0</v>
      </c>
      <c r="AU111" s="20">
        <f t="shared" si="8"/>
        <v>89.299999999999969</v>
      </c>
      <c r="AV111" s="20">
        <f t="shared" si="9"/>
        <v>99.999999999999972</v>
      </c>
      <c r="AW111" s="20">
        <f t="shared" si="10"/>
        <v>89.3</v>
      </c>
      <c r="AX111" s="16"/>
      <c r="AY111" s="28">
        <v>0.186</v>
      </c>
      <c r="AZ111" s="28">
        <v>0.51600000000000001</v>
      </c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R111" s="31"/>
      <c r="BW111" s="31"/>
    </row>
    <row r="112" spans="1:75" s="29" customFormat="1">
      <c r="A112" s="25" t="s">
        <v>49</v>
      </c>
      <c r="B112" s="50">
        <v>3807.53</v>
      </c>
      <c r="C112" s="47">
        <f t="shared" si="7"/>
        <v>12491.896325459318</v>
      </c>
      <c r="D112" s="43" t="s">
        <v>50</v>
      </c>
      <c r="E112" s="18">
        <v>0.64</v>
      </c>
      <c r="F112" s="19">
        <v>6.25</v>
      </c>
      <c r="G112" s="18">
        <v>13.2</v>
      </c>
      <c r="H112" s="18">
        <v>127</v>
      </c>
      <c r="I112" s="18">
        <v>181</v>
      </c>
      <c r="J112" s="20">
        <v>5</v>
      </c>
      <c r="K112" s="20">
        <v>1.25</v>
      </c>
      <c r="L112" s="20">
        <v>6.25</v>
      </c>
      <c r="M112" s="20">
        <v>35</v>
      </c>
      <c r="N112" s="20">
        <v>3.5</v>
      </c>
      <c r="O112" s="20">
        <v>11.5</v>
      </c>
      <c r="P112" s="20">
        <v>11.75</v>
      </c>
      <c r="Q112" s="20">
        <v>2.25</v>
      </c>
      <c r="R112" s="20">
        <v>1.75</v>
      </c>
      <c r="S112" s="20">
        <v>0</v>
      </c>
      <c r="T112" s="20">
        <v>1.25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4.25</v>
      </c>
      <c r="AC112" s="20">
        <v>0</v>
      </c>
      <c r="AD112" s="20">
        <v>0</v>
      </c>
      <c r="AE112" s="20">
        <v>11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10.75</v>
      </c>
      <c r="AN112" s="20">
        <v>0</v>
      </c>
      <c r="AO112" s="20">
        <v>0</v>
      </c>
      <c r="AP112" s="20">
        <v>0</v>
      </c>
      <c r="AQ112" s="20">
        <v>0.5</v>
      </c>
      <c r="AR112" s="20">
        <v>0.25</v>
      </c>
      <c r="AS112" s="20">
        <v>0</v>
      </c>
      <c r="AT112" s="20">
        <v>0</v>
      </c>
      <c r="AU112" s="20">
        <f t="shared" si="8"/>
        <v>93.75</v>
      </c>
      <c r="AV112" s="20">
        <f t="shared" si="9"/>
        <v>100</v>
      </c>
      <c r="AW112" s="20">
        <f t="shared" si="10"/>
        <v>93.75</v>
      </c>
      <c r="AX112" s="20">
        <v>19.399999999999999</v>
      </c>
      <c r="AY112" s="28">
        <v>0.21</v>
      </c>
      <c r="AZ112" s="28">
        <v>0.67</v>
      </c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T112" s="31"/>
      <c r="BW112" s="31"/>
    </row>
    <row r="113" spans="1:75" s="29" customFormat="1">
      <c r="A113" s="25" t="s">
        <v>49</v>
      </c>
      <c r="B113" s="47">
        <v>3810.07</v>
      </c>
      <c r="C113" s="47">
        <f t="shared" si="7"/>
        <v>12500.22965879265</v>
      </c>
      <c r="D113" s="43" t="s">
        <v>51</v>
      </c>
      <c r="E113" s="18">
        <v>0.7</v>
      </c>
      <c r="F113" s="19">
        <v>5</v>
      </c>
      <c r="G113" s="18">
        <v>10.1</v>
      </c>
      <c r="H113" s="18">
        <v>4.7699999999999996</v>
      </c>
      <c r="I113" s="18">
        <v>3.11</v>
      </c>
      <c r="J113" s="20">
        <v>5</v>
      </c>
      <c r="K113" s="16">
        <v>0</v>
      </c>
      <c r="L113" s="20">
        <v>5</v>
      </c>
      <c r="M113" s="20">
        <v>37</v>
      </c>
      <c r="N113" s="20">
        <v>4.75</v>
      </c>
      <c r="O113" s="20">
        <v>10</v>
      </c>
      <c r="P113" s="20">
        <v>12</v>
      </c>
      <c r="Q113" s="20">
        <v>1.25</v>
      </c>
      <c r="R113" s="20">
        <v>1.25</v>
      </c>
      <c r="S113" s="20">
        <v>0</v>
      </c>
      <c r="T113" s="20">
        <v>0.75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4</v>
      </c>
      <c r="AC113" s="20">
        <v>0</v>
      </c>
      <c r="AD113" s="20">
        <v>0</v>
      </c>
      <c r="AE113" s="20">
        <v>13.5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7.75</v>
      </c>
      <c r="AN113" s="20">
        <v>0</v>
      </c>
      <c r="AO113" s="20">
        <v>0</v>
      </c>
      <c r="AP113" s="20">
        <v>0</v>
      </c>
      <c r="AQ113" s="20">
        <v>1.75</v>
      </c>
      <c r="AR113" s="20">
        <v>1</v>
      </c>
      <c r="AS113" s="20">
        <v>0</v>
      </c>
      <c r="AT113" s="20">
        <v>0</v>
      </c>
      <c r="AU113" s="20">
        <f t="shared" si="8"/>
        <v>95</v>
      </c>
      <c r="AV113" s="20">
        <f t="shared" si="9"/>
        <v>100</v>
      </c>
      <c r="AW113" s="20">
        <f t="shared" si="10"/>
        <v>95</v>
      </c>
      <c r="AX113" s="20">
        <v>9.1999999999999993</v>
      </c>
      <c r="AY113" s="28">
        <v>0.28599999999999998</v>
      </c>
      <c r="AZ113" s="28">
        <v>0.12</v>
      </c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R113" s="31"/>
      <c r="BW113" s="31"/>
    </row>
    <row r="114" spans="1:75" s="29" customFormat="1">
      <c r="A114" s="25" t="s">
        <v>49</v>
      </c>
      <c r="B114" s="47">
        <v>3813.03</v>
      </c>
      <c r="C114" s="47">
        <f t="shared" si="7"/>
        <v>12509.94094488189</v>
      </c>
      <c r="D114" s="43" t="s">
        <v>51</v>
      </c>
      <c r="E114" s="18">
        <v>0.62</v>
      </c>
      <c r="F114" s="27">
        <v>4.8</v>
      </c>
      <c r="G114" s="18">
        <v>9.1</v>
      </c>
      <c r="H114" s="18">
        <v>2.61</v>
      </c>
      <c r="I114" s="18">
        <v>2.79</v>
      </c>
      <c r="J114" s="20">
        <v>4.3</v>
      </c>
      <c r="K114" s="20">
        <v>0.5</v>
      </c>
      <c r="L114" s="20">
        <v>4.8</v>
      </c>
      <c r="M114" s="20">
        <v>39.496151154653603</v>
      </c>
      <c r="N114" s="20">
        <v>12.848145556333099</v>
      </c>
      <c r="O114" s="20">
        <v>15.227431770468858</v>
      </c>
      <c r="P114" s="20">
        <v>2.8551434569629111</v>
      </c>
      <c r="Q114" s="20">
        <v>0.47585724282715181</v>
      </c>
      <c r="R114" s="20">
        <v>1.4275717284814555</v>
      </c>
      <c r="S114" s="20">
        <v>0</v>
      </c>
      <c r="T114" s="20">
        <v>9.5171448565430361E-3</v>
      </c>
      <c r="U114" s="20">
        <v>0.47585724282715181</v>
      </c>
      <c r="V114" s="20">
        <v>0</v>
      </c>
      <c r="W114" s="20">
        <v>0</v>
      </c>
      <c r="X114" s="20">
        <v>0.95171448565430361</v>
      </c>
      <c r="Y114" s="20">
        <v>0</v>
      </c>
      <c r="Z114" s="20">
        <v>0</v>
      </c>
      <c r="AA114" s="20">
        <v>0</v>
      </c>
      <c r="AB114" s="20">
        <v>0.47585724282715181</v>
      </c>
      <c r="AC114" s="20">
        <v>0.47585724282715181</v>
      </c>
      <c r="AD114" s="20">
        <v>0</v>
      </c>
      <c r="AE114" s="20">
        <v>16.655003498950311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1.4275717284814555</v>
      </c>
      <c r="AL114" s="20">
        <v>0</v>
      </c>
      <c r="AM114" s="20">
        <v>1.9034289713086072</v>
      </c>
      <c r="AN114" s="20">
        <v>0</v>
      </c>
      <c r="AO114" s="20">
        <v>0</v>
      </c>
      <c r="AP114" s="20">
        <v>9.5171448565430361E-3</v>
      </c>
      <c r="AQ114" s="20">
        <v>9.5171448565430361E-3</v>
      </c>
      <c r="AR114" s="20">
        <v>0</v>
      </c>
      <c r="AS114" s="20">
        <v>0</v>
      </c>
      <c r="AT114" s="20">
        <v>0.47585724282715181</v>
      </c>
      <c r="AU114" s="20">
        <f t="shared" si="8"/>
        <v>95.199999999999974</v>
      </c>
      <c r="AV114" s="20">
        <f t="shared" si="9"/>
        <v>99.999999999999972</v>
      </c>
      <c r="AW114" s="20">
        <f t="shared" si="10"/>
        <v>95.2</v>
      </c>
      <c r="AX114" s="20"/>
      <c r="AY114" s="28">
        <v>0.155</v>
      </c>
      <c r="AZ114" s="28">
        <v>0.54400000000000004</v>
      </c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R114" s="31"/>
      <c r="BW114" s="31"/>
    </row>
    <row r="115" spans="1:75" s="29" customFormat="1">
      <c r="A115" s="25" t="s">
        <v>49</v>
      </c>
      <c r="B115" s="47">
        <v>3813.33</v>
      </c>
      <c r="C115" s="47">
        <f t="shared" si="7"/>
        <v>12510.925196850392</v>
      </c>
      <c r="D115" s="43" t="s">
        <v>51</v>
      </c>
      <c r="E115" s="18">
        <v>0.62</v>
      </c>
      <c r="F115" s="19">
        <v>6</v>
      </c>
      <c r="G115" s="18">
        <v>9.1999999999999993</v>
      </c>
      <c r="H115" s="18">
        <v>7.35</v>
      </c>
      <c r="I115" s="18">
        <v>8.09</v>
      </c>
      <c r="J115" s="20">
        <v>5</v>
      </c>
      <c r="K115" s="16">
        <v>1</v>
      </c>
      <c r="L115" s="20">
        <v>6</v>
      </c>
      <c r="M115" s="20">
        <v>36.5</v>
      </c>
      <c r="N115" s="20">
        <v>4.75</v>
      </c>
      <c r="O115" s="20">
        <v>12.5</v>
      </c>
      <c r="P115" s="20">
        <v>10</v>
      </c>
      <c r="Q115" s="20">
        <v>1.25</v>
      </c>
      <c r="R115" s="20">
        <v>1</v>
      </c>
      <c r="S115" s="20">
        <v>0</v>
      </c>
      <c r="T115" s="20">
        <v>0.5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7</v>
      </c>
      <c r="AC115" s="20">
        <v>0</v>
      </c>
      <c r="AD115" s="20">
        <v>0.25</v>
      </c>
      <c r="AE115" s="20">
        <v>8</v>
      </c>
      <c r="AF115" s="20">
        <v>0</v>
      </c>
      <c r="AG115" s="20">
        <v>0</v>
      </c>
      <c r="AH115" s="20">
        <v>0</v>
      </c>
      <c r="AI115" s="20">
        <v>0</v>
      </c>
      <c r="AJ115" s="20">
        <v>3</v>
      </c>
      <c r="AK115" s="20">
        <v>0</v>
      </c>
      <c r="AL115" s="20">
        <v>0</v>
      </c>
      <c r="AM115" s="20">
        <v>8</v>
      </c>
      <c r="AN115" s="20">
        <v>0.5</v>
      </c>
      <c r="AO115" s="20">
        <v>0</v>
      </c>
      <c r="AP115" s="20">
        <v>0</v>
      </c>
      <c r="AQ115" s="20">
        <v>0.75</v>
      </c>
      <c r="AR115" s="20">
        <v>0</v>
      </c>
      <c r="AS115" s="20">
        <v>0</v>
      </c>
      <c r="AT115" s="20">
        <v>0</v>
      </c>
      <c r="AU115" s="20">
        <f t="shared" si="8"/>
        <v>94</v>
      </c>
      <c r="AV115" s="20">
        <f t="shared" si="9"/>
        <v>100</v>
      </c>
      <c r="AW115" s="20">
        <f t="shared" si="10"/>
        <v>94</v>
      </c>
      <c r="AX115" s="20">
        <v>14.54</v>
      </c>
      <c r="AY115" s="28">
        <v>0.15</v>
      </c>
      <c r="AZ115" s="28">
        <v>0.67</v>
      </c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R115" s="31"/>
      <c r="BW115" s="31"/>
    </row>
    <row r="116" spans="1:75" s="29" customFormat="1">
      <c r="A116" s="25" t="s">
        <v>49</v>
      </c>
      <c r="B116" s="47">
        <v>3814.66</v>
      </c>
      <c r="C116" s="47">
        <f t="shared" si="7"/>
        <v>12515.288713910761</v>
      </c>
      <c r="D116" s="43" t="s">
        <v>51</v>
      </c>
      <c r="E116" s="18">
        <v>0.55000000000000004</v>
      </c>
      <c r="F116" s="19">
        <v>7</v>
      </c>
      <c r="G116" s="18">
        <v>9.4</v>
      </c>
      <c r="H116" s="18">
        <v>2.2000000000000002</v>
      </c>
      <c r="I116" s="18">
        <v>0.46</v>
      </c>
      <c r="J116" s="20">
        <v>7</v>
      </c>
      <c r="K116" s="16">
        <v>0</v>
      </c>
      <c r="L116" s="20">
        <v>7</v>
      </c>
      <c r="M116" s="20">
        <v>37</v>
      </c>
      <c r="N116" s="20">
        <v>3.5</v>
      </c>
      <c r="O116" s="20">
        <v>12</v>
      </c>
      <c r="P116" s="20">
        <v>10</v>
      </c>
      <c r="Q116" s="20">
        <v>2</v>
      </c>
      <c r="R116" s="20">
        <v>2.75</v>
      </c>
      <c r="S116" s="20">
        <v>0</v>
      </c>
      <c r="T116" s="20">
        <v>0.5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2</v>
      </c>
      <c r="AC116" s="20">
        <v>0</v>
      </c>
      <c r="AD116" s="20">
        <v>0</v>
      </c>
      <c r="AE116" s="20">
        <v>10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11.25</v>
      </c>
      <c r="AN116" s="20">
        <v>0</v>
      </c>
      <c r="AO116" s="20">
        <v>0</v>
      </c>
      <c r="AP116" s="20">
        <v>0</v>
      </c>
      <c r="AQ116" s="20">
        <v>1</v>
      </c>
      <c r="AR116" s="20">
        <v>1</v>
      </c>
      <c r="AS116" s="20">
        <v>0</v>
      </c>
      <c r="AT116" s="20">
        <v>0</v>
      </c>
      <c r="AU116" s="20">
        <f t="shared" si="8"/>
        <v>93</v>
      </c>
      <c r="AV116" s="20">
        <f t="shared" si="9"/>
        <v>100</v>
      </c>
      <c r="AW116" s="20">
        <f t="shared" si="10"/>
        <v>93</v>
      </c>
      <c r="AX116" s="20">
        <v>5.82</v>
      </c>
      <c r="AY116" s="28">
        <v>0.2</v>
      </c>
      <c r="AZ116" s="28">
        <v>0.59</v>
      </c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R116" s="31"/>
      <c r="BW116" s="31"/>
    </row>
    <row r="117" spans="1:75" s="29" customFormat="1">
      <c r="A117" s="25" t="s">
        <v>49</v>
      </c>
      <c r="B117" s="47">
        <v>3817.8</v>
      </c>
      <c r="C117" s="47">
        <f t="shared" si="7"/>
        <v>12525.590551181102</v>
      </c>
      <c r="D117" s="43" t="s">
        <v>51</v>
      </c>
      <c r="E117" s="18">
        <v>0.57999999999999996</v>
      </c>
      <c r="F117" s="19">
        <v>6</v>
      </c>
      <c r="G117" s="18">
        <v>9.6999999999999993</v>
      </c>
      <c r="H117" s="18">
        <v>0.12</v>
      </c>
      <c r="I117" s="18">
        <v>0.16</v>
      </c>
      <c r="J117" s="20">
        <v>6</v>
      </c>
      <c r="K117" s="16">
        <v>0</v>
      </c>
      <c r="L117" s="20">
        <v>6</v>
      </c>
      <c r="M117" s="20">
        <v>38</v>
      </c>
      <c r="N117" s="20">
        <v>2.25</v>
      </c>
      <c r="O117" s="20">
        <v>12.5</v>
      </c>
      <c r="P117" s="20">
        <v>11</v>
      </c>
      <c r="Q117" s="20">
        <v>0</v>
      </c>
      <c r="R117" s="20">
        <v>1.75</v>
      </c>
      <c r="S117" s="20">
        <v>0</v>
      </c>
      <c r="T117" s="20">
        <v>0.75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4.25</v>
      </c>
      <c r="AC117" s="20">
        <v>0</v>
      </c>
      <c r="AD117" s="20">
        <v>0</v>
      </c>
      <c r="AE117" s="20">
        <v>11.5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9.5</v>
      </c>
      <c r="AN117" s="20">
        <v>1.5</v>
      </c>
      <c r="AO117" s="20">
        <v>0</v>
      </c>
      <c r="AP117" s="20">
        <v>0.5</v>
      </c>
      <c r="AQ117" s="20">
        <v>0.5</v>
      </c>
      <c r="AR117" s="20">
        <v>0</v>
      </c>
      <c r="AS117" s="20">
        <v>0</v>
      </c>
      <c r="AT117" s="20">
        <v>0</v>
      </c>
      <c r="AU117" s="20">
        <f t="shared" si="8"/>
        <v>94</v>
      </c>
      <c r="AV117" s="20">
        <f t="shared" si="9"/>
        <v>100</v>
      </c>
      <c r="AW117" s="20">
        <f t="shared" si="10"/>
        <v>94</v>
      </c>
      <c r="AX117" s="20">
        <v>11.42</v>
      </c>
      <c r="AY117" s="28">
        <v>0.183</v>
      </c>
      <c r="AZ117" s="28">
        <v>0.74</v>
      </c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R117" s="31"/>
      <c r="BW117" s="31"/>
    </row>
    <row r="118" spans="1:75">
      <c r="A118" s="9" t="s">
        <v>49</v>
      </c>
      <c r="B118" s="47">
        <v>3817.48</v>
      </c>
      <c r="C118" s="47">
        <f t="shared" si="7"/>
        <v>12524.540682414698</v>
      </c>
      <c r="D118" s="42" t="s">
        <v>50</v>
      </c>
      <c r="E118" s="21">
        <v>0.55000000000000004</v>
      </c>
      <c r="F118" s="15">
        <v>9.25</v>
      </c>
      <c r="G118" s="11">
        <v>11.5</v>
      </c>
      <c r="H118" s="11">
        <v>4.3899999999999997</v>
      </c>
      <c r="I118" s="11">
        <v>2.36</v>
      </c>
      <c r="J118" s="13">
        <v>8</v>
      </c>
      <c r="K118" s="16">
        <v>1.25</v>
      </c>
      <c r="L118" s="13">
        <v>9.25</v>
      </c>
      <c r="M118" s="13">
        <v>38</v>
      </c>
      <c r="N118" s="13">
        <v>2.5</v>
      </c>
      <c r="O118" s="13">
        <v>10</v>
      </c>
      <c r="P118" s="13">
        <v>10</v>
      </c>
      <c r="Q118" s="13">
        <v>0.75</v>
      </c>
      <c r="R118" s="13">
        <v>1.25</v>
      </c>
      <c r="S118" s="13">
        <v>0</v>
      </c>
      <c r="T118" s="13">
        <v>0.5</v>
      </c>
      <c r="U118" s="13">
        <v>0</v>
      </c>
      <c r="V118" s="13">
        <v>0</v>
      </c>
      <c r="W118" s="13">
        <v>0</v>
      </c>
      <c r="X118" s="13">
        <v>0.25</v>
      </c>
      <c r="Y118" s="13">
        <v>0</v>
      </c>
      <c r="Z118" s="13">
        <v>0</v>
      </c>
      <c r="AA118" s="13">
        <v>0</v>
      </c>
      <c r="AB118" s="13">
        <v>2.5</v>
      </c>
      <c r="AC118" s="13">
        <v>0</v>
      </c>
      <c r="AD118" s="13">
        <v>0</v>
      </c>
      <c r="AE118" s="13">
        <v>13.25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>
        <v>0</v>
      </c>
      <c r="AM118" s="13">
        <v>9.25</v>
      </c>
      <c r="AN118" s="13">
        <v>0</v>
      </c>
      <c r="AO118" s="13">
        <v>0</v>
      </c>
      <c r="AP118" s="13">
        <v>0.25</v>
      </c>
      <c r="AQ118" s="13">
        <v>1.75</v>
      </c>
      <c r="AR118" s="13">
        <v>0.5</v>
      </c>
      <c r="AS118" s="13">
        <v>0</v>
      </c>
      <c r="AT118" s="13">
        <v>0</v>
      </c>
      <c r="AU118" s="13">
        <f t="shared" si="8"/>
        <v>90.75</v>
      </c>
      <c r="AV118" s="13">
        <f t="shared" si="9"/>
        <v>100</v>
      </c>
      <c r="AW118" s="13">
        <f t="shared" si="10"/>
        <v>90.75</v>
      </c>
      <c r="AX118" s="13">
        <v>6.66</v>
      </c>
      <c r="AY118" s="17">
        <v>0.15</v>
      </c>
      <c r="AZ118" s="17">
        <v>0.65</v>
      </c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T118" s="24"/>
      <c r="BW118" s="24"/>
    </row>
    <row r="119" spans="1:75">
      <c r="A119" s="9" t="s">
        <v>49</v>
      </c>
      <c r="B119" s="47">
        <v>3819.65</v>
      </c>
      <c r="C119" s="47">
        <f t="shared" si="7"/>
        <v>12531.660104986877</v>
      </c>
      <c r="D119" s="41" t="s">
        <v>51</v>
      </c>
      <c r="E119" s="21">
        <v>0.74</v>
      </c>
      <c r="F119" s="15">
        <v>0</v>
      </c>
      <c r="G119" s="11">
        <v>9.8000000000000007</v>
      </c>
      <c r="H119" s="11">
        <v>1.47</v>
      </c>
      <c r="I119" s="11">
        <v>0.16</v>
      </c>
      <c r="J119" s="13">
        <v>0</v>
      </c>
      <c r="K119" s="16">
        <v>0</v>
      </c>
      <c r="L119" s="13">
        <v>0</v>
      </c>
      <c r="M119" s="13">
        <v>37</v>
      </c>
      <c r="N119" s="13">
        <v>1.25</v>
      </c>
      <c r="O119" s="13">
        <v>9</v>
      </c>
      <c r="P119" s="13">
        <v>7</v>
      </c>
      <c r="Q119" s="13">
        <v>1</v>
      </c>
      <c r="R119" s="13">
        <v>1.25</v>
      </c>
      <c r="S119" s="13">
        <v>0</v>
      </c>
      <c r="T119" s="13">
        <v>1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37</v>
      </c>
      <c r="AI119" s="13">
        <v>0</v>
      </c>
      <c r="AJ119" s="13">
        <v>0</v>
      </c>
      <c r="AK119" s="13">
        <v>0</v>
      </c>
      <c r="AL119" s="13">
        <v>0</v>
      </c>
      <c r="AM119" s="13">
        <v>5.5</v>
      </c>
      <c r="AN119" s="13">
        <v>0</v>
      </c>
      <c r="AO119" s="13">
        <v>0</v>
      </c>
      <c r="AP119" s="13">
        <v>0</v>
      </c>
      <c r="AQ119" s="13">
        <v>0</v>
      </c>
      <c r="AR119" s="13">
        <v>0</v>
      </c>
      <c r="AS119" s="13">
        <v>0</v>
      </c>
      <c r="AT119" s="13">
        <v>0</v>
      </c>
      <c r="AU119" s="13">
        <f t="shared" si="8"/>
        <v>100</v>
      </c>
      <c r="AV119" s="13">
        <f t="shared" si="9"/>
        <v>100</v>
      </c>
      <c r="AW119" s="13">
        <f t="shared" si="10"/>
        <v>100</v>
      </c>
      <c r="AX119" s="13"/>
      <c r="AY119" s="17">
        <v>0.16200000000000001</v>
      </c>
      <c r="AZ119" s="17">
        <v>0.43</v>
      </c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R119" s="24"/>
      <c r="BW119" s="24"/>
    </row>
    <row r="120" spans="1:75">
      <c r="A120" s="9" t="s">
        <v>49</v>
      </c>
      <c r="B120" s="47">
        <v>3820.58</v>
      </c>
      <c r="C120" s="47">
        <f t="shared" si="7"/>
        <v>12534.711286089238</v>
      </c>
      <c r="D120" s="41" t="s">
        <v>51</v>
      </c>
      <c r="E120" s="21">
        <v>0.68</v>
      </c>
      <c r="F120" s="15">
        <v>7</v>
      </c>
      <c r="G120" s="11">
        <v>8.1</v>
      </c>
      <c r="H120" s="11">
        <v>0.37</v>
      </c>
      <c r="I120" s="11">
        <v>1.18</v>
      </c>
      <c r="J120" s="13">
        <v>7</v>
      </c>
      <c r="K120" s="16">
        <v>0</v>
      </c>
      <c r="L120" s="13">
        <v>7</v>
      </c>
      <c r="M120" s="13">
        <v>38.700000000000003</v>
      </c>
      <c r="N120" s="13">
        <v>2.25</v>
      </c>
      <c r="O120" s="13">
        <v>11</v>
      </c>
      <c r="P120" s="13">
        <v>10.75</v>
      </c>
      <c r="Q120" s="13">
        <v>0.5</v>
      </c>
      <c r="R120" s="13">
        <v>0.75</v>
      </c>
      <c r="S120" s="13">
        <v>0</v>
      </c>
      <c r="T120" s="13">
        <v>0.25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1.75</v>
      </c>
      <c r="AC120" s="13">
        <v>0</v>
      </c>
      <c r="AD120" s="13">
        <v>0</v>
      </c>
      <c r="AE120" s="13">
        <v>12.75</v>
      </c>
      <c r="AF120" s="13">
        <v>0</v>
      </c>
      <c r="AG120" s="13">
        <v>0</v>
      </c>
      <c r="AH120" s="13">
        <v>0.25</v>
      </c>
      <c r="AI120" s="13">
        <v>0</v>
      </c>
      <c r="AJ120" s="13">
        <v>0.5</v>
      </c>
      <c r="AK120" s="13">
        <v>0</v>
      </c>
      <c r="AL120" s="13">
        <v>0</v>
      </c>
      <c r="AM120" s="13">
        <v>11</v>
      </c>
      <c r="AN120" s="13">
        <v>0</v>
      </c>
      <c r="AO120" s="13">
        <v>0</v>
      </c>
      <c r="AP120" s="13">
        <v>0</v>
      </c>
      <c r="AQ120" s="13">
        <v>0.75</v>
      </c>
      <c r="AR120" s="13">
        <v>1.75</v>
      </c>
      <c r="AS120" s="13">
        <v>0</v>
      </c>
      <c r="AT120" s="13">
        <v>0</v>
      </c>
      <c r="AU120" s="13">
        <f t="shared" si="8"/>
        <v>92.95</v>
      </c>
      <c r="AV120" s="13">
        <f t="shared" si="9"/>
        <v>99.95</v>
      </c>
      <c r="AW120" s="13">
        <f t="shared" si="10"/>
        <v>93</v>
      </c>
      <c r="AX120" s="13">
        <v>10.56</v>
      </c>
      <c r="AY120" s="17">
        <v>0.17499999999999999</v>
      </c>
      <c r="AZ120" s="17">
        <v>0.71</v>
      </c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R120" s="24"/>
      <c r="BW120" s="24"/>
    </row>
    <row r="121" spans="1:75">
      <c r="A121" s="9" t="s">
        <v>49</v>
      </c>
      <c r="B121" s="47">
        <v>3821.18</v>
      </c>
      <c r="C121" s="47">
        <f t="shared" si="7"/>
        <v>12536.679790026246</v>
      </c>
      <c r="D121" s="42" t="s">
        <v>50</v>
      </c>
      <c r="E121" s="21">
        <v>0.6</v>
      </c>
      <c r="F121" s="12">
        <v>10.3</v>
      </c>
      <c r="G121" s="11">
        <v>12.6</v>
      </c>
      <c r="H121" s="11">
        <v>12.6</v>
      </c>
      <c r="I121" s="11">
        <v>11.3</v>
      </c>
      <c r="J121" s="13">
        <v>9</v>
      </c>
      <c r="K121" s="13">
        <v>1.3000000000000007</v>
      </c>
      <c r="L121" s="13">
        <v>10.3</v>
      </c>
      <c r="M121" s="13">
        <v>34.236641221374036</v>
      </c>
      <c r="N121" s="13">
        <v>9.4601245480112475</v>
      </c>
      <c r="O121" s="13">
        <v>14.865910004017675</v>
      </c>
      <c r="P121" s="13">
        <v>4.9553033346725588</v>
      </c>
      <c r="Q121" s="13">
        <v>9.0096424266773792E-3</v>
      </c>
      <c r="R121" s="13">
        <v>3.1533748493370823</v>
      </c>
      <c r="S121" s="13">
        <v>0</v>
      </c>
      <c r="T121" s="13">
        <v>0.45048212133386895</v>
      </c>
      <c r="U121" s="13">
        <v>9.0096424266773792E-3</v>
      </c>
      <c r="V121" s="13">
        <v>0</v>
      </c>
      <c r="W121" s="13">
        <v>0</v>
      </c>
      <c r="X121" s="13">
        <v>0</v>
      </c>
      <c r="Y121" s="13">
        <v>0</v>
      </c>
      <c r="Z121" s="13">
        <v>1.8019284853354758E-2</v>
      </c>
      <c r="AA121" s="13">
        <v>0</v>
      </c>
      <c r="AB121" s="13">
        <v>0.90096424266773789</v>
      </c>
      <c r="AC121" s="13">
        <v>0.90096424266773789</v>
      </c>
      <c r="AD121" s="13">
        <v>0</v>
      </c>
      <c r="AE121" s="13">
        <v>15.766874246685413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3.1533748493370823</v>
      </c>
      <c r="AL121" s="13">
        <v>0</v>
      </c>
      <c r="AM121" s="13">
        <v>1.8019284853354758</v>
      </c>
      <c r="AN121" s="13">
        <v>0</v>
      </c>
      <c r="AO121" s="13">
        <v>0</v>
      </c>
      <c r="AP121" s="13">
        <v>9.0096424266773792E-3</v>
      </c>
      <c r="AQ121" s="13">
        <v>9.0096424266773792E-3</v>
      </c>
      <c r="AR121" s="13">
        <v>0</v>
      </c>
      <c r="AS121" s="13">
        <v>0</v>
      </c>
      <c r="AT121" s="13">
        <v>0</v>
      </c>
      <c r="AU121" s="13">
        <f t="shared" si="8"/>
        <v>89.699999999999974</v>
      </c>
      <c r="AV121" s="13">
        <f t="shared" si="9"/>
        <v>99.999999999999972</v>
      </c>
      <c r="AW121" s="13">
        <f t="shared" si="10"/>
        <v>89.7</v>
      </c>
      <c r="AX121" s="13"/>
      <c r="AY121" s="17">
        <v>0.14000000000000001</v>
      </c>
      <c r="AZ121" s="17">
        <v>0.49099999999999999</v>
      </c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T121" s="24"/>
      <c r="BW121" s="24"/>
    </row>
    <row r="122" spans="1:75">
      <c r="A122" s="9" t="s">
        <v>49</v>
      </c>
      <c r="B122" s="47">
        <v>3821.78</v>
      </c>
      <c r="C122" s="47">
        <f t="shared" si="7"/>
        <v>12538.648293963255</v>
      </c>
      <c r="D122" s="42" t="s">
        <v>50</v>
      </c>
      <c r="E122" s="21">
        <v>0.7</v>
      </c>
      <c r="F122" s="15">
        <v>5</v>
      </c>
      <c r="G122" s="11">
        <v>10.7</v>
      </c>
      <c r="H122" s="11">
        <v>1.65</v>
      </c>
      <c r="I122" s="11">
        <v>2.19</v>
      </c>
      <c r="J122" s="13">
        <v>5</v>
      </c>
      <c r="K122" s="16">
        <v>0</v>
      </c>
      <c r="L122" s="13">
        <v>5</v>
      </c>
      <c r="M122" s="13">
        <v>38</v>
      </c>
      <c r="N122" s="13">
        <v>2</v>
      </c>
      <c r="O122" s="13">
        <v>11.25</v>
      </c>
      <c r="P122" s="13">
        <v>11</v>
      </c>
      <c r="Q122" s="13">
        <v>0.5</v>
      </c>
      <c r="R122" s="13">
        <v>0</v>
      </c>
      <c r="S122" s="13">
        <v>0</v>
      </c>
      <c r="T122" s="13">
        <v>1.75</v>
      </c>
      <c r="U122" s="13">
        <v>0</v>
      </c>
      <c r="V122" s="13">
        <v>0</v>
      </c>
      <c r="W122" s="13">
        <v>0.75</v>
      </c>
      <c r="X122" s="13">
        <v>0</v>
      </c>
      <c r="Y122" s="13">
        <v>0</v>
      </c>
      <c r="Z122" s="13">
        <v>0</v>
      </c>
      <c r="AA122" s="13">
        <v>0</v>
      </c>
      <c r="AB122" s="13">
        <v>7</v>
      </c>
      <c r="AC122" s="13">
        <v>0</v>
      </c>
      <c r="AD122" s="13">
        <v>0</v>
      </c>
      <c r="AE122" s="13">
        <v>9.5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3">
        <v>0</v>
      </c>
      <c r="AM122" s="13">
        <v>11.75</v>
      </c>
      <c r="AN122" s="13">
        <v>0</v>
      </c>
      <c r="AO122" s="13">
        <v>0</v>
      </c>
      <c r="AP122" s="13">
        <v>0</v>
      </c>
      <c r="AQ122" s="13">
        <v>1.25</v>
      </c>
      <c r="AR122" s="13">
        <v>0.25</v>
      </c>
      <c r="AS122" s="13">
        <v>0</v>
      </c>
      <c r="AT122" s="13">
        <v>0</v>
      </c>
      <c r="AU122" s="13">
        <f t="shared" si="8"/>
        <v>95</v>
      </c>
      <c r="AV122" s="13">
        <f t="shared" si="9"/>
        <v>100</v>
      </c>
      <c r="AW122" s="13">
        <f t="shared" si="10"/>
        <v>95</v>
      </c>
      <c r="AX122" s="13">
        <v>8.76</v>
      </c>
      <c r="AY122" s="17">
        <v>0.14699999999999999</v>
      </c>
      <c r="AZ122" s="17">
        <v>0.47</v>
      </c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T122" s="24"/>
      <c r="BW122" s="24"/>
    </row>
    <row r="123" spans="1:75">
      <c r="A123" s="9" t="s">
        <v>49</v>
      </c>
      <c r="B123" s="47">
        <v>3823.95</v>
      </c>
      <c r="C123" s="47">
        <f t="shared" si="7"/>
        <v>12545.767716535433</v>
      </c>
      <c r="D123" s="42" t="s">
        <v>46</v>
      </c>
      <c r="E123" s="21">
        <v>0.77</v>
      </c>
      <c r="F123" s="15">
        <v>4</v>
      </c>
      <c r="G123" s="11">
        <v>6.4</v>
      </c>
      <c r="H123" s="11">
        <v>0.72</v>
      </c>
      <c r="I123" s="11">
        <v>0.31</v>
      </c>
      <c r="J123" s="13">
        <v>4</v>
      </c>
      <c r="K123" s="16">
        <v>0</v>
      </c>
      <c r="L123" s="13">
        <v>4</v>
      </c>
      <c r="M123" s="13">
        <v>38.5</v>
      </c>
      <c r="N123" s="13">
        <v>2.75</v>
      </c>
      <c r="O123" s="13">
        <v>11</v>
      </c>
      <c r="P123" s="13">
        <v>9.5</v>
      </c>
      <c r="Q123" s="13">
        <v>0.75</v>
      </c>
      <c r="R123" s="13">
        <v>2</v>
      </c>
      <c r="S123" s="13">
        <v>0</v>
      </c>
      <c r="T123" s="13">
        <v>1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v>5</v>
      </c>
      <c r="AC123" s="13">
        <v>0</v>
      </c>
      <c r="AD123" s="13">
        <v>4</v>
      </c>
      <c r="AE123" s="13">
        <v>8</v>
      </c>
      <c r="AF123" s="13">
        <v>0</v>
      </c>
      <c r="AG123" s="13">
        <v>0</v>
      </c>
      <c r="AH123" s="13">
        <v>0</v>
      </c>
      <c r="AI123" s="13">
        <v>0</v>
      </c>
      <c r="AJ123" s="13">
        <v>3</v>
      </c>
      <c r="AK123" s="13">
        <v>0</v>
      </c>
      <c r="AL123" s="13">
        <v>0</v>
      </c>
      <c r="AM123" s="13">
        <v>8</v>
      </c>
      <c r="AN123" s="13">
        <v>1</v>
      </c>
      <c r="AO123" s="13">
        <v>0</v>
      </c>
      <c r="AP123" s="13">
        <v>0</v>
      </c>
      <c r="AQ123" s="13">
        <v>0.5</v>
      </c>
      <c r="AR123" s="13">
        <v>1</v>
      </c>
      <c r="AS123" s="13">
        <v>0</v>
      </c>
      <c r="AT123" s="13">
        <v>0</v>
      </c>
      <c r="AU123" s="13">
        <f t="shared" si="8"/>
        <v>96</v>
      </c>
      <c r="AV123" s="13">
        <f t="shared" si="9"/>
        <v>100</v>
      </c>
      <c r="AW123" s="13">
        <f t="shared" si="10"/>
        <v>96</v>
      </c>
      <c r="AX123" s="13">
        <v>13.571428571428571</v>
      </c>
      <c r="AY123" s="17">
        <v>0.14799999999999999</v>
      </c>
      <c r="AZ123" s="17">
        <v>0.45</v>
      </c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Liverpool - Computing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Paula Sillman</cp:lastModifiedBy>
  <dcterms:created xsi:type="dcterms:W3CDTF">2016-08-17T20:18:56Z</dcterms:created>
  <dcterms:modified xsi:type="dcterms:W3CDTF">2018-01-11T22:05:27Z</dcterms:modified>
</cp:coreProperties>
</file>