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filterPrivacy="1"/>
  <xr:revisionPtr revIDLastSave="0" documentId="13_ncr:1_{47817BDB-B30A-9647-AB05-BCBAD4EDF48B}" xr6:coauthVersionLast="47" xr6:coauthVersionMax="47" xr10:uidLastSave="{00000000-0000-0000-0000-000000000000}"/>
  <bookViews>
    <workbookView xWindow="24240" yWindow="500" windowWidth="37720" windowHeight="20640" xr2:uid="{00000000-000D-0000-FFFF-FFFF00000000}"/>
  </bookViews>
  <sheets>
    <sheet name="1,Bottom boundary depth" sheetId="1" r:id="rId1"/>
    <sheet name="2,Time-depth conversion" sheetId="2" r:id="rId2"/>
    <sheet name="3,Accumulation + leakage amount" sheetId="3" r:id="rId3"/>
    <sheet name="4,Point-counting data" sheetId="4" r:id="rId4"/>
    <sheet name="5, C isotope + Th" sheetId="7" r:id="rId5"/>
    <sheet name="6, O and D isotopes" sheetId="6" r:id="rId6"/>
    <sheet name="7,QGF and QGF-E" sheetId="5" r:id="rId7"/>
  </sheets>
  <definedNames>
    <definedName name="_Hlk66115365" localSheetId="4">'5, C isotope + Th'!$B$2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9" i="4" l="1"/>
  <c r="AC249" i="4" s="1"/>
  <c r="AD249" i="4" s="1"/>
  <c r="AE249" i="4" s="1"/>
  <c r="T248" i="4"/>
  <c r="T247" i="4"/>
  <c r="AC247" i="4" s="1"/>
  <c r="T246" i="4"/>
  <c r="T245" i="4"/>
  <c r="AC245" i="4" s="1"/>
  <c r="AD245" i="4" s="1"/>
  <c r="AE245" i="4" s="1"/>
  <c r="T244" i="4"/>
  <c r="T243" i="4"/>
  <c r="AC243" i="4" s="1"/>
  <c r="T242" i="4"/>
  <c r="AC242" i="4" s="1"/>
  <c r="T241" i="4"/>
  <c r="AC241" i="4" s="1"/>
  <c r="AD241" i="4" s="1"/>
  <c r="AE241" i="4" s="1"/>
  <c r="T240" i="4"/>
  <c r="T239" i="4"/>
  <c r="AC239" i="4" s="1"/>
  <c r="T238" i="4"/>
  <c r="AC238" i="4" s="1"/>
  <c r="T237" i="4"/>
  <c r="AC237" i="4" s="1"/>
  <c r="AD237" i="4" s="1"/>
  <c r="AE237" i="4" s="1"/>
  <c r="T236" i="4"/>
  <c r="T235" i="4"/>
  <c r="AC235" i="4" s="1"/>
  <c r="T234" i="4"/>
  <c r="AC234" i="4" s="1"/>
  <c r="T233" i="4"/>
  <c r="T226" i="4"/>
  <c r="T224" i="4"/>
  <c r="AC224" i="4" s="1"/>
  <c r="AD224" i="4" s="1"/>
  <c r="AE224" i="4" s="1"/>
  <c r="T229" i="4"/>
  <c r="T228" i="4"/>
  <c r="AC228" i="4" s="1"/>
  <c r="T227" i="4"/>
  <c r="AC227" i="4" s="1"/>
  <c r="T225" i="4"/>
  <c r="AC225" i="4" s="1"/>
  <c r="AD225" i="4" s="1"/>
  <c r="AE225" i="4" s="1"/>
  <c r="T223" i="4"/>
  <c r="T222" i="4"/>
  <c r="AC222" i="4" s="1"/>
  <c r="T221" i="4"/>
  <c r="T220" i="4"/>
  <c r="AC220" i="4" s="1"/>
  <c r="AD220" i="4" s="1"/>
  <c r="AE220" i="4" s="1"/>
  <c r="T219" i="4"/>
  <c r="T218" i="4"/>
  <c r="AC218" i="4" s="1"/>
  <c r="T217" i="4"/>
  <c r="AC217" i="4" s="1"/>
  <c r="T216" i="4"/>
  <c r="AC216" i="4" s="1"/>
  <c r="AD216" i="4" s="1"/>
  <c r="AE216" i="4" s="1"/>
  <c r="T215" i="4"/>
  <c r="T214" i="4"/>
  <c r="AC214" i="4" s="1"/>
  <c r="T213" i="4"/>
  <c r="T212" i="4"/>
  <c r="AC212" i="4" s="1"/>
  <c r="AD212" i="4" s="1"/>
  <c r="AE212" i="4" s="1"/>
  <c r="T211" i="4"/>
  <c r="T210" i="4"/>
  <c r="AC210" i="4" s="1"/>
  <c r="T209" i="4"/>
  <c r="T208" i="4"/>
  <c r="AC208" i="4" s="1"/>
  <c r="AD208" i="4" s="1"/>
  <c r="AE208" i="4" s="1"/>
  <c r="T207" i="4"/>
  <c r="AC207" i="4" s="1"/>
  <c r="T206" i="4"/>
  <c r="AC206" i="4" s="1"/>
  <c r="T205" i="4"/>
  <c r="AC205" i="4" s="1"/>
  <c r="T204" i="4"/>
  <c r="AC204" i="4" s="1"/>
  <c r="AD204" i="4" s="1"/>
  <c r="AE204" i="4" s="1"/>
  <c r="T203" i="4"/>
  <c r="T202" i="4"/>
  <c r="AC202" i="4" s="1"/>
  <c r="T201" i="4"/>
  <c r="AC201" i="4" s="1"/>
  <c r="T200" i="4"/>
  <c r="AC200" i="4" s="1"/>
  <c r="AD200" i="4" s="1"/>
  <c r="AE200" i="4" s="1"/>
  <c r="T199" i="4"/>
  <c r="AC199" i="4" s="1"/>
  <c r="AD199" i="4" s="1"/>
  <c r="AE199" i="4" s="1"/>
  <c r="T198" i="4"/>
  <c r="AC198" i="4" s="1"/>
  <c r="T197" i="4"/>
  <c r="T196" i="4"/>
  <c r="AC196" i="4" s="1"/>
  <c r="AD196" i="4" s="1"/>
  <c r="AE196" i="4" s="1"/>
  <c r="T195" i="4"/>
  <c r="AC195" i="4" s="1"/>
  <c r="AD195" i="4" s="1"/>
  <c r="AE195" i="4" s="1"/>
  <c r="T194" i="4"/>
  <c r="AC194" i="4" s="1"/>
  <c r="T193" i="4"/>
  <c r="AC193" i="4" s="1"/>
  <c r="T192" i="4"/>
  <c r="AC192" i="4" s="1"/>
  <c r="AD192" i="4" s="1"/>
  <c r="AE192" i="4" s="1"/>
  <c r="T191" i="4"/>
  <c r="AC191" i="4" s="1"/>
  <c r="T190" i="4"/>
  <c r="AC190" i="4" s="1"/>
  <c r="T189" i="4"/>
  <c r="AC189" i="4" s="1"/>
  <c r="AD189" i="4" s="1"/>
  <c r="AE189" i="4" s="1"/>
  <c r="T188" i="4"/>
  <c r="AC188" i="4" s="1"/>
  <c r="AD188" i="4" s="1"/>
  <c r="AE188" i="4" s="1"/>
  <c r="T187" i="4"/>
  <c r="AC187" i="4" s="1"/>
  <c r="T186" i="4"/>
  <c r="AC186" i="4" s="1"/>
  <c r="T185" i="4"/>
  <c r="AC185" i="4" s="1"/>
  <c r="AD185" i="4" s="1"/>
  <c r="AE185" i="4" s="1"/>
  <c r="T184" i="4"/>
  <c r="T183" i="4"/>
  <c r="AC183" i="4" s="1"/>
  <c r="T182" i="4"/>
  <c r="AC182" i="4" s="1"/>
  <c r="T181" i="4"/>
  <c r="T169" i="4"/>
  <c r="AC169" i="4" s="1"/>
  <c r="T168" i="4"/>
  <c r="AC168" i="4" s="1"/>
  <c r="AD168" i="4" s="1"/>
  <c r="AE168" i="4" s="1"/>
  <c r="T167" i="4"/>
  <c r="T166" i="4"/>
  <c r="T165" i="4"/>
  <c r="AC165" i="4" s="1"/>
  <c r="T164" i="4"/>
  <c r="AC164" i="4" s="1"/>
  <c r="AD164" i="4" s="1"/>
  <c r="AE164" i="4" s="1"/>
  <c r="T163" i="4"/>
  <c r="T162" i="4"/>
  <c r="T161" i="4"/>
  <c r="AC161" i="4" s="1"/>
  <c r="T160" i="4"/>
  <c r="AC160" i="4" s="1"/>
  <c r="AD160" i="4" s="1"/>
  <c r="AE160" i="4" s="1"/>
  <c r="T159" i="4"/>
  <c r="T158" i="4"/>
  <c r="T157" i="4"/>
  <c r="AC157" i="4" s="1"/>
  <c r="T156" i="4"/>
  <c r="AC156" i="4" s="1"/>
  <c r="AD156" i="4" s="1"/>
  <c r="AE156" i="4" s="1"/>
  <c r="T155" i="4"/>
  <c r="T154" i="4"/>
  <c r="T153" i="4"/>
  <c r="AC153" i="4" s="1"/>
  <c r="T152" i="4"/>
  <c r="AC152" i="4" s="1"/>
  <c r="AD152" i="4" s="1"/>
  <c r="AE152" i="4" s="1"/>
  <c r="T151" i="4"/>
  <c r="T150" i="4"/>
  <c r="T149" i="4"/>
  <c r="AC149" i="4" s="1"/>
  <c r="T148" i="4"/>
  <c r="AC148" i="4" s="1"/>
  <c r="AD148" i="4" s="1"/>
  <c r="AE148" i="4" s="1"/>
  <c r="T147" i="4"/>
  <c r="T146" i="4"/>
  <c r="T145" i="4"/>
  <c r="AC145" i="4" s="1"/>
  <c r="T144" i="4"/>
  <c r="AC144" i="4" s="1"/>
  <c r="AD144" i="4" s="1"/>
  <c r="AE144" i="4" s="1"/>
  <c r="T143" i="4"/>
  <c r="T142" i="4"/>
  <c r="T138" i="4"/>
  <c r="AC138" i="4" s="1"/>
  <c r="T141" i="4"/>
  <c r="AC141" i="4" s="1"/>
  <c r="AD141" i="4" s="1"/>
  <c r="AE141" i="4" s="1"/>
  <c r="T140" i="4"/>
  <c r="T139" i="4"/>
  <c r="T137" i="4"/>
  <c r="AC137" i="4" s="1"/>
  <c r="T136" i="4"/>
  <c r="AC136" i="4" s="1"/>
  <c r="AD136" i="4" s="1"/>
  <c r="AE136" i="4" s="1"/>
  <c r="T129" i="4"/>
  <c r="T130" i="4"/>
  <c r="T128" i="4"/>
  <c r="T127" i="4"/>
  <c r="T126" i="4"/>
  <c r="T125" i="4"/>
  <c r="T124" i="4"/>
  <c r="T123" i="4"/>
  <c r="T122" i="4"/>
  <c r="T113" i="4"/>
  <c r="T112" i="4"/>
  <c r="T107" i="4"/>
  <c r="T104" i="4"/>
  <c r="T111" i="4"/>
  <c r="T110" i="4"/>
  <c r="T109" i="4"/>
  <c r="T108" i="4"/>
  <c r="T106" i="4"/>
  <c r="T105" i="4"/>
  <c r="T102" i="4"/>
  <c r="T103" i="4"/>
  <c r="T101" i="4"/>
  <c r="T100" i="4"/>
  <c r="T99" i="4"/>
  <c r="T98" i="4"/>
  <c r="T93" i="4"/>
  <c r="T97" i="4"/>
  <c r="T96" i="4"/>
  <c r="T95" i="4"/>
  <c r="T94" i="4"/>
  <c r="T57" i="4"/>
  <c r="AC57" i="4" s="1"/>
  <c r="AD57" i="4" s="1"/>
  <c r="AE57" i="4" s="1"/>
  <c r="T56" i="4"/>
  <c r="T55" i="4"/>
  <c r="AC55" i="4" s="1"/>
  <c r="T54" i="4"/>
  <c r="AC54" i="4" s="1"/>
  <c r="T53" i="4"/>
  <c r="AC53" i="4" s="1"/>
  <c r="AD53" i="4" s="1"/>
  <c r="AE53" i="4" s="1"/>
  <c r="T52" i="4"/>
  <c r="T51" i="4"/>
  <c r="AC51" i="4" s="1"/>
  <c r="T50" i="4"/>
  <c r="AC50" i="4" s="1"/>
  <c r="T49" i="4"/>
  <c r="AC49" i="4" s="1"/>
  <c r="AD49" i="4" s="1"/>
  <c r="AE49" i="4" s="1"/>
  <c r="T48" i="4"/>
  <c r="T47" i="4"/>
  <c r="AC47" i="4" s="1"/>
  <c r="T46" i="4"/>
  <c r="AC46" i="4" s="1"/>
  <c r="T45" i="4"/>
  <c r="AC45" i="4" s="1"/>
  <c r="AD45" i="4" s="1"/>
  <c r="AE45" i="4" s="1"/>
  <c r="T44" i="4"/>
  <c r="T43" i="4"/>
  <c r="AC43" i="4" s="1"/>
  <c r="T41" i="4"/>
  <c r="AC41" i="4" s="1"/>
  <c r="T42" i="4"/>
  <c r="AC42" i="4" s="1"/>
  <c r="AD42" i="4" s="1"/>
  <c r="AE42" i="4" s="1"/>
  <c r="T40" i="4"/>
  <c r="T39" i="4"/>
  <c r="AC39" i="4" s="1"/>
  <c r="T38" i="4"/>
  <c r="AC38" i="4" s="1"/>
  <c r="T37" i="4"/>
  <c r="AC37" i="4" s="1"/>
  <c r="AD37" i="4" s="1"/>
  <c r="AE37" i="4" s="1"/>
  <c r="T36" i="4"/>
  <c r="T35" i="4"/>
  <c r="AC35" i="4" s="1"/>
  <c r="T34" i="4"/>
  <c r="AC34" i="4" s="1"/>
  <c r="T33" i="4"/>
  <c r="AC33" i="4" s="1"/>
  <c r="AD33" i="4" s="1"/>
  <c r="AE33" i="4" s="1"/>
  <c r="T32" i="4"/>
  <c r="T31" i="4"/>
  <c r="AC31" i="4" s="1"/>
  <c r="T30" i="4"/>
  <c r="AC30" i="4" s="1"/>
  <c r="T29" i="4"/>
  <c r="AC29" i="4" s="1"/>
  <c r="AD29" i="4" s="1"/>
  <c r="AE29" i="4" s="1"/>
  <c r="T28" i="4"/>
  <c r="T27" i="4"/>
  <c r="AC27" i="4" s="1"/>
  <c r="T26" i="4"/>
  <c r="AC26" i="4" s="1"/>
  <c r="T25" i="4"/>
  <c r="AC25" i="4" s="1"/>
  <c r="AD25" i="4" s="1"/>
  <c r="AE25" i="4" s="1"/>
  <c r="T24" i="4"/>
  <c r="T23" i="4"/>
  <c r="AC23" i="4" s="1"/>
  <c r="T22" i="4"/>
  <c r="AC22" i="4" s="1"/>
  <c r="T21" i="4"/>
  <c r="AC21" i="4" s="1"/>
  <c r="AD21" i="4" s="1"/>
  <c r="AE21" i="4" s="1"/>
  <c r="T20" i="4"/>
  <c r="T19" i="4"/>
  <c r="AC19" i="4" s="1"/>
  <c r="T18" i="4"/>
  <c r="AC18" i="4" s="1"/>
  <c r="T17" i="4"/>
  <c r="AC17" i="4" s="1"/>
  <c r="AD17" i="4" s="1"/>
  <c r="AE17" i="4" s="1"/>
  <c r="T16" i="4"/>
  <c r="T15" i="4"/>
  <c r="AC15" i="4" s="1"/>
  <c r="T14" i="4"/>
  <c r="AC14" i="4" s="1"/>
  <c r="T13" i="4"/>
  <c r="AC13" i="4" s="1"/>
  <c r="AD13" i="4" s="1"/>
  <c r="AE13" i="4" s="1"/>
  <c r="T12" i="4"/>
  <c r="T11" i="4"/>
  <c r="AC11" i="4" s="1"/>
  <c r="T10" i="4"/>
  <c r="AC10" i="4" s="1"/>
  <c r="T9" i="4"/>
  <c r="AC9" i="4" s="1"/>
  <c r="AD9" i="4" s="1"/>
  <c r="AE9" i="4" s="1"/>
  <c r="T8" i="4"/>
  <c r="T7" i="4"/>
  <c r="AC7" i="4" s="1"/>
  <c r="T6" i="4"/>
  <c r="AC6" i="4" s="1"/>
  <c r="T5" i="4"/>
  <c r="AD145" i="4" l="1"/>
  <c r="AE145" i="4" s="1"/>
  <c r="AD153" i="4"/>
  <c r="AE153" i="4" s="1"/>
  <c r="AD169" i="4"/>
  <c r="AE169" i="4" s="1"/>
  <c r="AD242" i="4"/>
  <c r="AE242" i="4" s="1"/>
  <c r="AD6" i="4"/>
  <c r="AE6" i="4" s="1"/>
  <c r="AD14" i="4"/>
  <c r="AE14" i="4" s="1"/>
  <c r="AD22" i="4"/>
  <c r="AE22" i="4" s="1"/>
  <c r="AD26" i="4"/>
  <c r="AE26" i="4" s="1"/>
  <c r="AD30" i="4"/>
  <c r="AE30" i="4" s="1"/>
  <c r="AD34" i="4"/>
  <c r="AE34" i="4" s="1"/>
  <c r="AD38" i="4"/>
  <c r="AE38" i="4" s="1"/>
  <c r="AD41" i="4"/>
  <c r="AE41" i="4" s="1"/>
  <c r="AD46" i="4"/>
  <c r="AE46" i="4" s="1"/>
  <c r="AD50" i="4"/>
  <c r="AE50" i="4" s="1"/>
  <c r="AD54" i="4"/>
  <c r="AE54" i="4" s="1"/>
  <c r="AC139" i="4"/>
  <c r="AD139" i="4" s="1"/>
  <c r="AC142" i="4"/>
  <c r="AD142" i="4" s="1"/>
  <c r="AC146" i="4"/>
  <c r="AD146" i="4" s="1"/>
  <c r="AC150" i="4"/>
  <c r="AD150" i="4" s="1"/>
  <c r="AC154" i="4"/>
  <c r="AD154" i="4" s="1"/>
  <c r="AC158" i="4"/>
  <c r="AD158" i="4" s="1"/>
  <c r="AC162" i="4"/>
  <c r="AD162" i="4" s="1"/>
  <c r="AC166" i="4"/>
  <c r="AD166" i="4" s="1"/>
  <c r="AD235" i="4"/>
  <c r="AE235" i="4" s="1"/>
  <c r="AD239" i="4"/>
  <c r="AE239" i="4" s="1"/>
  <c r="AD243" i="4"/>
  <c r="AE243" i="4" s="1"/>
  <c r="AD247" i="4"/>
  <c r="AE247" i="4" s="1"/>
  <c r="AD149" i="4"/>
  <c r="AE149" i="4" s="1"/>
  <c r="AD161" i="4"/>
  <c r="AE161" i="4" s="1"/>
  <c r="AD234" i="4"/>
  <c r="AE234" i="4" s="1"/>
  <c r="AD10" i="4"/>
  <c r="AE10" i="4" s="1"/>
  <c r="AD18" i="4"/>
  <c r="AE18" i="4" s="1"/>
  <c r="AD7" i="4"/>
  <c r="AE7" i="4" s="1"/>
  <c r="AD11" i="4"/>
  <c r="AE11" i="4" s="1"/>
  <c r="AD15" i="4"/>
  <c r="AE15" i="4" s="1"/>
  <c r="AD19" i="4"/>
  <c r="AE19" i="4" s="1"/>
  <c r="AD23" i="4"/>
  <c r="AE23" i="4" s="1"/>
  <c r="AD27" i="4"/>
  <c r="AE27" i="4" s="1"/>
  <c r="AD31" i="4"/>
  <c r="AE31" i="4" s="1"/>
  <c r="AD35" i="4"/>
  <c r="AE35" i="4" s="1"/>
  <c r="AD39" i="4"/>
  <c r="AE39" i="4" s="1"/>
  <c r="AD43" i="4"/>
  <c r="AE43" i="4" s="1"/>
  <c r="AD47" i="4"/>
  <c r="AE47" i="4" s="1"/>
  <c r="AD51" i="4"/>
  <c r="AE51" i="4" s="1"/>
  <c r="AD55" i="4"/>
  <c r="AE55" i="4" s="1"/>
  <c r="AC140" i="4"/>
  <c r="AD140" i="4" s="1"/>
  <c r="AC143" i="4"/>
  <c r="AD143" i="4" s="1"/>
  <c r="AC147" i="4"/>
  <c r="AD147" i="4" s="1"/>
  <c r="AC151" i="4"/>
  <c r="AD151" i="4" s="1"/>
  <c r="AC155" i="4"/>
  <c r="AD155" i="4" s="1"/>
  <c r="AC159" i="4"/>
  <c r="AD159" i="4" s="1"/>
  <c r="AC163" i="4"/>
  <c r="AD163" i="4" s="1"/>
  <c r="AC167" i="4"/>
  <c r="AD167" i="4" s="1"/>
  <c r="AC236" i="4"/>
  <c r="AD236" i="4" s="1"/>
  <c r="AE236" i="4" s="1"/>
  <c r="AC240" i="4"/>
  <c r="AD240" i="4" s="1"/>
  <c r="AE240" i="4" s="1"/>
  <c r="AC244" i="4"/>
  <c r="AD244" i="4" s="1"/>
  <c r="AE244" i="4" s="1"/>
  <c r="AC248" i="4"/>
  <c r="AD248" i="4" s="1"/>
  <c r="AE248" i="4" s="1"/>
  <c r="AD137" i="4"/>
  <c r="AE137" i="4" s="1"/>
  <c r="AD138" i="4"/>
  <c r="AE138" i="4" s="1"/>
  <c r="AD157" i="4"/>
  <c r="AE157" i="4" s="1"/>
  <c r="AD165" i="4"/>
  <c r="AE165" i="4" s="1"/>
  <c r="AD238" i="4"/>
  <c r="AE238" i="4" s="1"/>
  <c r="AC246" i="4"/>
  <c r="AD246" i="4" s="1"/>
  <c r="AC8" i="4"/>
  <c r="AD8" i="4" s="1"/>
  <c r="AE8" i="4" s="1"/>
  <c r="AC12" i="4"/>
  <c r="AD12" i="4" s="1"/>
  <c r="AE12" i="4" s="1"/>
  <c r="AC16" i="4"/>
  <c r="AD16" i="4" s="1"/>
  <c r="AE16" i="4" s="1"/>
  <c r="AC20" i="4"/>
  <c r="AD20" i="4" s="1"/>
  <c r="AE20" i="4" s="1"/>
  <c r="AC24" i="4"/>
  <c r="AD24" i="4" s="1"/>
  <c r="AE24" i="4" s="1"/>
  <c r="AC28" i="4"/>
  <c r="AD28" i="4" s="1"/>
  <c r="AE28" i="4" s="1"/>
  <c r="AC32" i="4"/>
  <c r="AD32" i="4" s="1"/>
  <c r="AE32" i="4" s="1"/>
  <c r="AC36" i="4"/>
  <c r="AD36" i="4" s="1"/>
  <c r="AE36" i="4" s="1"/>
  <c r="AC40" i="4"/>
  <c r="AD40" i="4" s="1"/>
  <c r="AE40" i="4" s="1"/>
  <c r="AC44" i="4"/>
  <c r="AD44" i="4" s="1"/>
  <c r="AE44" i="4" s="1"/>
  <c r="AC48" i="4"/>
  <c r="AD48" i="4" s="1"/>
  <c r="AE48" i="4" s="1"/>
  <c r="AC52" i="4"/>
  <c r="AD52" i="4" s="1"/>
  <c r="AE52" i="4" s="1"/>
  <c r="AC56" i="4"/>
  <c r="AD56" i="4" s="1"/>
  <c r="AE56" i="4" s="1"/>
  <c r="AC233" i="4"/>
  <c r="AD233" i="4" s="1"/>
  <c r="AE233" i="4" s="1"/>
  <c r="AC5" i="4"/>
  <c r="AD5" i="4" s="1"/>
  <c r="AE5" i="4" s="1"/>
  <c r="AC211" i="4"/>
  <c r="AD211" i="4" s="1"/>
  <c r="AE211" i="4" s="1"/>
  <c r="AC223" i="4"/>
  <c r="AD223" i="4" s="1"/>
  <c r="AE223" i="4" s="1"/>
  <c r="AC184" i="4"/>
  <c r="AD184" i="4" s="1"/>
  <c r="AE184" i="4" s="1"/>
  <c r="AC203" i="4"/>
  <c r="AD203" i="4" s="1"/>
  <c r="AE203" i="4" s="1"/>
  <c r="AC219" i="4"/>
  <c r="AD219" i="4" s="1"/>
  <c r="AE219" i="4" s="1"/>
  <c r="AD182" i="4"/>
  <c r="AE182" i="4" s="1"/>
  <c r="AD186" i="4"/>
  <c r="AE186" i="4" s="1"/>
  <c r="AD190" i="4"/>
  <c r="AE190" i="4" s="1"/>
  <c r="AD193" i="4"/>
  <c r="AE193" i="4" s="1"/>
  <c r="AC197" i="4"/>
  <c r="AD197" i="4" s="1"/>
  <c r="AE197" i="4" s="1"/>
  <c r="AD201" i="4"/>
  <c r="AE201" i="4" s="1"/>
  <c r="AD205" i="4"/>
  <c r="AE205" i="4" s="1"/>
  <c r="AC209" i="4"/>
  <c r="AD209" i="4" s="1"/>
  <c r="AE209" i="4" s="1"/>
  <c r="AC213" i="4"/>
  <c r="AD213" i="4" s="1"/>
  <c r="AE213" i="4" s="1"/>
  <c r="AD217" i="4"/>
  <c r="AE217" i="4" s="1"/>
  <c r="AC221" i="4"/>
  <c r="AD221" i="4" s="1"/>
  <c r="AE221" i="4" s="1"/>
  <c r="AD227" i="4"/>
  <c r="AE227" i="4" s="1"/>
  <c r="AC226" i="4"/>
  <c r="AD226" i="4" s="1"/>
  <c r="AD207" i="4"/>
  <c r="AE207" i="4" s="1"/>
  <c r="AC215" i="4"/>
  <c r="AD215" i="4" s="1"/>
  <c r="AE215" i="4" s="1"/>
  <c r="AC229" i="4"/>
  <c r="AD229" i="4" s="1"/>
  <c r="AE229" i="4" s="1"/>
  <c r="AC181" i="4"/>
  <c r="AD181" i="4" s="1"/>
  <c r="AE181" i="4" s="1"/>
  <c r="AD183" i="4"/>
  <c r="AE183" i="4" s="1"/>
  <c r="AD187" i="4"/>
  <c r="AE187" i="4" s="1"/>
  <c r="AD191" i="4"/>
  <c r="AE191" i="4" s="1"/>
  <c r="AD194" i="4"/>
  <c r="AE194" i="4" s="1"/>
  <c r="AD198" i="4"/>
  <c r="AE198" i="4" s="1"/>
  <c r="AD202" i="4"/>
  <c r="AE202" i="4" s="1"/>
  <c r="AD206" i="4"/>
  <c r="AE206" i="4" s="1"/>
  <c r="AD210" i="4"/>
  <c r="AE210" i="4" s="1"/>
  <c r="AD214" i="4"/>
  <c r="AE214" i="4" s="1"/>
  <c r="AD218" i="4"/>
  <c r="AE218" i="4" s="1"/>
  <c r="AD222" i="4"/>
  <c r="AE222" i="4" s="1"/>
  <c r="AD228" i="4"/>
  <c r="AE228" i="4" s="1"/>
  <c r="AC94" i="4"/>
  <c r="AC95" i="4"/>
  <c r="AC96" i="4"/>
  <c r="AD96" i="4" s="1"/>
  <c r="AC97" i="4"/>
  <c r="AD97" i="4" s="1"/>
  <c r="AC93" i="4"/>
  <c r="AC98" i="4"/>
  <c r="AC99" i="4"/>
  <c r="AC100" i="4"/>
  <c r="AC101" i="4"/>
  <c r="AC103" i="4"/>
  <c r="AC102" i="4"/>
  <c r="AD102" i="4" s="1"/>
  <c r="AC105" i="4"/>
  <c r="AC106" i="4"/>
  <c r="AC108" i="4"/>
  <c r="AC109" i="4"/>
  <c r="AD109" i="4" s="1"/>
  <c r="AC110" i="4"/>
  <c r="AD110" i="4" s="1"/>
  <c r="AC111" i="4"/>
  <c r="AD111" i="4" s="1"/>
  <c r="AC104" i="4"/>
  <c r="AD104" i="4" s="1"/>
  <c r="AC107" i="4"/>
  <c r="AD107" i="4" s="1"/>
  <c r="AC112" i="4"/>
  <c r="AD112" i="4" s="1"/>
  <c r="AC113" i="4"/>
  <c r="AC122" i="4"/>
  <c r="AD122" i="4" s="1"/>
  <c r="AC123" i="4"/>
  <c r="AC124" i="4"/>
  <c r="AC125" i="4"/>
  <c r="AC126" i="4"/>
  <c r="AC127" i="4"/>
  <c r="AD127" i="4" s="1"/>
  <c r="AC128" i="4"/>
  <c r="AC130" i="4"/>
  <c r="AC129" i="4"/>
  <c r="AE163" i="4" l="1"/>
  <c r="AE155" i="4"/>
  <c r="AE147" i="4"/>
  <c r="AE140" i="4"/>
  <c r="AE162" i="4"/>
  <c r="AE146" i="4"/>
  <c r="AE139" i="4"/>
  <c r="AE154" i="4"/>
  <c r="AE246" i="4"/>
  <c r="AE159" i="4"/>
  <c r="AE151" i="4"/>
  <c r="AE143" i="4"/>
  <c r="AE166" i="4"/>
  <c r="AE158" i="4"/>
  <c r="AE150" i="4"/>
  <c r="AE142" i="4"/>
  <c r="AE167" i="4"/>
  <c r="AE226" i="4"/>
  <c r="AE111" i="4"/>
  <c r="AD95" i="4"/>
  <c r="AE95" i="4" s="1"/>
  <c r="AD130" i="4"/>
  <c r="AE130" i="4" s="1"/>
  <c r="AD106" i="4"/>
  <c r="AE106" i="4" s="1"/>
  <c r="AD94" i="4"/>
  <c r="AE94" i="4" s="1"/>
  <c r="AE104" i="4"/>
  <c r="AD98" i="4"/>
  <c r="AE98" i="4" s="1"/>
  <c r="AE112" i="4"/>
  <c r="AE110" i="4"/>
  <c r="AE97" i="4"/>
  <c r="AD129" i="4"/>
  <c r="AE129" i="4" s="1"/>
  <c r="AD108" i="4"/>
  <c r="AE108" i="4" s="1"/>
  <c r="AD125" i="4"/>
  <c r="AE125" i="4" s="1"/>
  <c r="AD101" i="4"/>
  <c r="AE101" i="4" s="1"/>
  <c r="AD128" i="4"/>
  <c r="AE128" i="4" s="1"/>
  <c r="AD105" i="4"/>
  <c r="AE105" i="4" s="1"/>
  <c r="AE122" i="4"/>
  <c r="AE127" i="4"/>
  <c r="AE107" i="4"/>
  <c r="AE109" i="4"/>
  <c r="AE102" i="4"/>
  <c r="AE96" i="4"/>
  <c r="AD123" i="4"/>
  <c r="AE123" i="4" s="1"/>
  <c r="AD99" i="4"/>
  <c r="AE99" i="4" s="1"/>
  <c r="AD126" i="4"/>
  <c r="AE126" i="4" s="1"/>
  <c r="AD103" i="4"/>
  <c r="AE103" i="4" s="1"/>
  <c r="AD113" i="4"/>
  <c r="AE113" i="4" s="1"/>
  <c r="AD93" i="4"/>
  <c r="AE93" i="4" s="1"/>
  <c r="AD124" i="4"/>
  <c r="AE124" i="4" s="1"/>
  <c r="AD100" i="4"/>
  <c r="AE100" i="4" s="1"/>
</calcChain>
</file>

<file path=xl/sharedStrings.xml><?xml version="1.0" encoding="utf-8"?>
<sst xmlns="http://schemas.openxmlformats.org/spreadsheetml/2006/main" count="1253" uniqueCount="375">
  <si>
    <t>Period</t>
  </si>
  <si>
    <t>Member</t>
  </si>
  <si>
    <t>CFD1</t>
  </si>
  <si>
    <t>CFD2</t>
  </si>
  <si>
    <t>CFD3</t>
  </si>
  <si>
    <t>CFD4</t>
  </si>
  <si>
    <t>CFD5</t>
  </si>
  <si>
    <t>CFD6</t>
  </si>
  <si>
    <t>CFD7</t>
  </si>
  <si>
    <t>CFD8</t>
  </si>
  <si>
    <t>CFD9</t>
  </si>
  <si>
    <t>CFD10</t>
  </si>
  <si>
    <t>Neogene</t>
  </si>
  <si>
    <r>
      <t>N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m</t>
    </r>
    <r>
      <rPr>
        <vertAlign val="superscript"/>
        <sz val="10"/>
        <color theme="1"/>
        <rFont val="Times New Roman"/>
        <family val="1"/>
      </rPr>
      <t>u</t>
    </r>
  </si>
  <si>
    <r>
      <t>N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m</t>
    </r>
    <r>
      <rPr>
        <vertAlign val="superscript"/>
        <sz val="10"/>
        <color theme="1"/>
        <rFont val="Times New Roman"/>
        <family val="1"/>
      </rPr>
      <t>L</t>
    </r>
  </si>
  <si>
    <r>
      <t>N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>g</t>
    </r>
  </si>
  <si>
    <t>▽</t>
  </si>
  <si>
    <t>Eocene</t>
  </si>
  <si>
    <r>
      <t>E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d</t>
    </r>
    <r>
      <rPr>
        <vertAlign val="subscript"/>
        <sz val="10"/>
        <color theme="1"/>
        <rFont val="Times New Roman"/>
        <family val="1"/>
      </rPr>
      <t>2</t>
    </r>
    <r>
      <rPr>
        <vertAlign val="superscript"/>
        <sz val="10"/>
        <color theme="1"/>
        <rFont val="Times New Roman"/>
        <family val="1"/>
      </rPr>
      <t>L</t>
    </r>
  </si>
  <si>
    <r>
      <t>E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d</t>
    </r>
    <r>
      <rPr>
        <vertAlign val="subscript"/>
        <sz val="10"/>
        <color theme="1"/>
        <rFont val="Times New Roman"/>
        <family val="1"/>
      </rPr>
      <t>3</t>
    </r>
  </si>
  <si>
    <r>
      <t>E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s</t>
    </r>
  </si>
  <si>
    <t>Bottom boundary depth (m)</t>
  </si>
  <si>
    <t>Measure depth (m)</t>
  </si>
  <si>
    <t>Water depth (m)</t>
  </si>
  <si>
    <t>Kelly Bushing (m)</t>
  </si>
  <si>
    <t>Borehole</t>
    <phoneticPr fontId="1" type="noConversion"/>
  </si>
  <si>
    <t>CFD12</t>
    <phoneticPr fontId="1" type="noConversion"/>
  </si>
  <si>
    <t>CFD12</t>
  </si>
  <si>
    <t>Borehole location relative to respective trap top
(m)</t>
  </si>
  <si>
    <t>CFD7</t>
    <phoneticPr fontId="1" type="noConversion"/>
  </si>
  <si>
    <t>CFD9</t>
    <phoneticPr fontId="1" type="noConversion"/>
  </si>
  <si>
    <t>CFD4</t>
    <phoneticPr fontId="1" type="noConversion"/>
  </si>
  <si>
    <t>CFD10</t>
    <phoneticPr fontId="1" type="noConversion"/>
  </si>
  <si>
    <t>CFD6</t>
    <phoneticPr fontId="1" type="noConversion"/>
  </si>
  <si>
    <t>CFD2</t>
    <phoneticPr fontId="1" type="noConversion"/>
  </si>
  <si>
    <t>CFD3</t>
    <phoneticPr fontId="1" type="noConversion"/>
  </si>
  <si>
    <t>CFD8</t>
    <phoneticPr fontId="1" type="noConversion"/>
  </si>
  <si>
    <t>CFD1</t>
    <phoneticPr fontId="1" type="noConversion"/>
  </si>
  <si>
    <t>CFD5</t>
    <phoneticPr fontId="1" type="noConversion"/>
  </si>
  <si>
    <t>/</t>
    <phoneticPr fontId="1" type="noConversion"/>
  </si>
  <si>
    <t>Method</t>
    <phoneticPr fontId="1" type="noConversion"/>
  </si>
  <si>
    <t>not change</t>
    <phoneticPr fontId="1" type="noConversion"/>
  </si>
  <si>
    <t>not change</t>
  </si>
  <si>
    <t>+3</t>
    <phoneticPr fontId="1" type="noConversion"/>
  </si>
  <si>
    <t>+5</t>
    <phoneticPr fontId="1" type="noConversion"/>
  </si>
  <si>
    <t>+8</t>
    <phoneticPr fontId="1" type="noConversion"/>
  </si>
  <si>
    <t>+7</t>
    <phoneticPr fontId="1" type="noConversion"/>
  </si>
  <si>
    <t>+‘0~5’</t>
    <phoneticPr fontId="1" type="noConversion"/>
  </si>
  <si>
    <t>+‘0~8’</t>
    <phoneticPr fontId="1" type="noConversion"/>
  </si>
  <si>
    <t>+‘0~20’</t>
    <phoneticPr fontId="1" type="noConversion"/>
  </si>
  <si>
    <t>+16</t>
    <phoneticPr fontId="1" type="noConversion"/>
  </si>
  <si>
    <t>+20</t>
    <phoneticPr fontId="1" type="noConversion"/>
  </si>
  <si>
    <t>+‘0~2’</t>
    <phoneticPr fontId="1" type="noConversion"/>
  </si>
  <si>
    <t>+6</t>
    <phoneticPr fontId="1" type="noConversion"/>
  </si>
  <si>
    <t>+‘0~40’</t>
    <phoneticPr fontId="1" type="noConversion"/>
  </si>
  <si>
    <t>+‘0~30’</t>
    <phoneticPr fontId="1" type="noConversion"/>
  </si>
  <si>
    <t>+35</t>
    <phoneticPr fontId="1" type="noConversion"/>
  </si>
  <si>
    <t>+‘0~10’</t>
    <phoneticPr fontId="1" type="noConversion"/>
  </si>
  <si>
    <t>+45</t>
    <phoneticPr fontId="1" type="noConversion"/>
  </si>
  <si>
    <t>+25</t>
    <phoneticPr fontId="1" type="noConversion"/>
  </si>
  <si>
    <t>Value</t>
    <phoneticPr fontId="1" type="noConversion"/>
  </si>
  <si>
    <t>0~5</t>
    <phoneticPr fontId="1" type="noConversion"/>
  </si>
  <si>
    <t>0~8</t>
    <phoneticPr fontId="1" type="noConversion"/>
  </si>
  <si>
    <t>0~20</t>
    <phoneticPr fontId="1" type="noConversion"/>
  </si>
  <si>
    <t>0~2</t>
    <phoneticPr fontId="1" type="noConversion"/>
  </si>
  <si>
    <t>0~40</t>
    <phoneticPr fontId="1" type="noConversion"/>
  </si>
  <si>
    <t>0~30</t>
    <phoneticPr fontId="1" type="noConversion"/>
  </si>
  <si>
    <t>0~10</t>
    <phoneticPr fontId="1" type="noConversion"/>
  </si>
  <si>
    <t>5-1.</t>
    <phoneticPr fontId="1" type="noConversion"/>
  </si>
  <si>
    <t>+0</t>
    <phoneticPr fontId="1" type="noConversion"/>
  </si>
  <si>
    <t>+[5-‘0~5’]</t>
    <phoneticPr fontId="1" type="noConversion"/>
  </si>
  <si>
    <t>+[8-‘0~8’]</t>
    <phoneticPr fontId="1" type="noConversion"/>
  </si>
  <si>
    <t>+[20-‘0~20’]</t>
    <phoneticPr fontId="1" type="noConversion"/>
  </si>
  <si>
    <t>+[2-‘0~2’]</t>
    <phoneticPr fontId="1" type="noConversion"/>
  </si>
  <si>
    <t>+[40-‘0~40’]</t>
    <phoneticPr fontId="1" type="noConversion"/>
  </si>
  <si>
    <t>+[30-‘0~30’]</t>
    <phoneticPr fontId="1" type="noConversion"/>
  </si>
  <si>
    <t>+[10-‘0~10’]</t>
    <phoneticPr fontId="1" type="noConversion"/>
  </si>
  <si>
    <t>5-2.</t>
    <phoneticPr fontId="1" type="noConversion"/>
  </si>
  <si>
    <t>35~40</t>
    <phoneticPr fontId="1" type="noConversion"/>
  </si>
  <si>
    <t>31.8~39.8</t>
    <phoneticPr fontId="1" type="noConversion"/>
  </si>
  <si>
    <t>39~59</t>
    <phoneticPr fontId="1" type="noConversion"/>
  </si>
  <si>
    <t>38.2~43.2</t>
    <phoneticPr fontId="1" type="noConversion"/>
  </si>
  <si>
    <t>9.3~17.3</t>
    <phoneticPr fontId="1" type="noConversion"/>
  </si>
  <si>
    <t>86.4~88.4</t>
    <phoneticPr fontId="1" type="noConversion"/>
  </si>
  <si>
    <t>41.8~81.8</t>
    <phoneticPr fontId="1" type="noConversion"/>
  </si>
  <si>
    <t>7.9~37.9</t>
    <phoneticPr fontId="1" type="noConversion"/>
  </si>
  <si>
    <t>5.3~25.3</t>
    <phoneticPr fontId="1" type="noConversion"/>
  </si>
  <si>
    <t>13.8~33.8</t>
    <phoneticPr fontId="1" type="noConversion"/>
  </si>
  <si>
    <t>39.4~49.4</t>
    <phoneticPr fontId="1" type="noConversion"/>
  </si>
  <si>
    <t>109.4~149.4</t>
    <phoneticPr fontId="1" type="noConversion"/>
  </si>
  <si>
    <t>5.1~15.1</t>
    <phoneticPr fontId="1" type="noConversion"/>
  </si>
  <si>
    <t>35~45</t>
    <phoneticPr fontId="1" type="noConversion"/>
  </si>
  <si>
    <t>31.8~47.8</t>
    <phoneticPr fontId="1" type="noConversion"/>
  </si>
  <si>
    <t>39~79</t>
    <phoneticPr fontId="1" type="noConversion"/>
  </si>
  <si>
    <t>38.2~48.2</t>
    <phoneticPr fontId="1" type="noConversion"/>
  </si>
  <si>
    <t>9.3~25.3</t>
    <phoneticPr fontId="1" type="noConversion"/>
  </si>
  <si>
    <t>86.4~90.4</t>
    <phoneticPr fontId="1" type="noConversion"/>
  </si>
  <si>
    <t>41.8~121.8</t>
    <phoneticPr fontId="1" type="noConversion"/>
  </si>
  <si>
    <t>7.9~67.9</t>
    <phoneticPr fontId="1" type="noConversion"/>
  </si>
  <si>
    <t>5.3~45.3</t>
    <phoneticPr fontId="1" type="noConversion"/>
  </si>
  <si>
    <t>13.8~53.8</t>
    <phoneticPr fontId="1" type="noConversion"/>
  </si>
  <si>
    <t>39.4~59.4</t>
    <phoneticPr fontId="1" type="noConversion"/>
  </si>
  <si>
    <t>109.4~189.4</t>
    <phoneticPr fontId="1" type="noConversion"/>
  </si>
  <si>
    <t>5.1~25.1</t>
    <phoneticPr fontId="1" type="noConversion"/>
  </si>
  <si>
    <t>70~85</t>
    <phoneticPr fontId="1" type="noConversion"/>
  </si>
  <si>
    <t>63.6~87.6</t>
    <phoneticPr fontId="1" type="noConversion"/>
  </si>
  <si>
    <t>78~138</t>
    <phoneticPr fontId="1" type="noConversion"/>
  </si>
  <si>
    <t>76.4~91.4</t>
    <phoneticPr fontId="1" type="noConversion"/>
  </si>
  <si>
    <t>18.6~42.6</t>
    <phoneticPr fontId="1" type="noConversion"/>
  </si>
  <si>
    <t>172.8~178.8</t>
    <phoneticPr fontId="1" type="noConversion"/>
  </si>
  <si>
    <t>83.6~203.6</t>
    <phoneticPr fontId="1" type="noConversion"/>
  </si>
  <si>
    <t>15.8~105.8</t>
    <phoneticPr fontId="1" type="noConversion"/>
  </si>
  <si>
    <t>10.6~70.6</t>
    <phoneticPr fontId="1" type="noConversion"/>
  </si>
  <si>
    <t>27.6~87.6</t>
    <phoneticPr fontId="1" type="noConversion"/>
  </si>
  <si>
    <t>78.8~108.8</t>
    <phoneticPr fontId="1" type="noConversion"/>
  </si>
  <si>
    <t>218.8~338.8</t>
    <phoneticPr fontId="1" type="noConversion"/>
  </si>
  <si>
    <t>10.2~40.2</t>
    <phoneticPr fontId="1" type="noConversion"/>
  </si>
  <si>
    <t>Note:</t>
  </si>
  <si>
    <t>Borehole</t>
  </si>
  <si>
    <t>Depth
(m)</t>
  </si>
  <si>
    <t>Stratum</t>
  </si>
  <si>
    <t>Detrital quartz</t>
  </si>
  <si>
    <t>Plagioclase</t>
  </si>
  <si>
    <t>K-Feldspar</t>
  </si>
  <si>
    <t>Total fragment</t>
  </si>
  <si>
    <t>Igneous fragment</t>
  </si>
  <si>
    <t>Metamorphic fragment</t>
  </si>
  <si>
    <t>Porosity
(%)</t>
  </si>
  <si>
    <t>Permeability
(mD)</t>
  </si>
  <si>
    <t>Distance to top sandstone/mudstone interface
(m)</t>
  </si>
  <si>
    <t>Distance to bottom sandstone/mudstone interface
(m)</t>
  </si>
  <si>
    <t>Early carbonate cements
(%)</t>
  </si>
  <si>
    <t>Late carbonate cements
(%)</t>
  </si>
  <si>
    <t>Quartz overgrowth
(%)</t>
  </si>
  <si>
    <t>Trask sorting coefficient</t>
  </si>
  <si>
    <t>Calculated initial porosity
(%)</t>
  </si>
  <si>
    <t>Total thin section porosity
(%)</t>
  </si>
  <si>
    <t>Percentage of primary porosity
(%)</t>
  </si>
  <si>
    <t>Percentage of secondary porosity
(%)</t>
  </si>
  <si>
    <t>Primary thin section porosity
(%)</t>
  </si>
  <si>
    <t>Secondary thin section porosity
(%)</t>
  </si>
  <si>
    <t>Percentage of igneous fragment dissolution porosity
(%)</t>
  </si>
  <si>
    <t>Percentage of feldspar dissolution porosity
(%)</t>
  </si>
  <si>
    <t>Feldspar dissolution thin section porosity
(%)</t>
  </si>
  <si>
    <t>Depth/m</t>
  </si>
  <si>
    <t>Fluid type</t>
  </si>
  <si>
    <t>QGF-Index</t>
  </si>
  <si>
    <t>QGF-E</t>
  </si>
  <si>
    <t>Oil</t>
  </si>
  <si>
    <t>Oil-bearing water</t>
  </si>
  <si>
    <t>Oil-water</t>
  </si>
  <si>
    <r>
      <rPr>
        <b/>
        <sz val="11"/>
        <color rgb="FFFF0000"/>
        <rFont val="Times New Roman"/>
        <family val="1"/>
      </rPr>
      <t>Please note</t>
    </r>
    <r>
      <rPr>
        <sz val="11"/>
        <color theme="1"/>
        <rFont val="Times New Roman"/>
        <family val="1"/>
      </rPr>
      <t>: the oil layer thickness, oil-bearing water layer thickness and oil-water layer thickness in boreholes were calculated using the results based on well logging interpretation.</t>
    </r>
  </si>
  <si>
    <r>
      <rPr>
        <b/>
        <sz val="11"/>
        <color theme="1"/>
        <rFont val="Times New Roman"/>
        <family val="1"/>
      </rPr>
      <t>Original oil layer thickness</t>
    </r>
    <r>
      <rPr>
        <sz val="11"/>
        <color theme="1"/>
        <rFont val="Times New Roman"/>
        <family val="1"/>
      </rPr>
      <t xml:space="preserve"> in borehole</t>
    </r>
  </si>
  <si>
    <r>
      <rPr>
        <b/>
        <sz val="11"/>
        <color theme="1"/>
        <rFont val="Times New Roman"/>
        <family val="1"/>
      </rPr>
      <t>Corrected oil layer thickness</t>
    </r>
    <r>
      <rPr>
        <sz val="11"/>
        <color theme="1"/>
        <rFont val="Times New Roman"/>
        <family val="1"/>
      </rPr>
      <t xml:space="preserve">
(m)</t>
    </r>
  </si>
  <si>
    <r>
      <rPr>
        <b/>
        <sz val="11"/>
        <color theme="1"/>
        <rFont val="Times New Roman"/>
        <family val="1"/>
      </rPr>
      <t>Original leakage thickness</t>
    </r>
    <r>
      <rPr>
        <sz val="11"/>
        <color theme="1"/>
        <rFont val="Times New Roman"/>
        <family val="1"/>
      </rPr>
      <t>=oil-bearing water thickness+oil-water thickness</t>
    </r>
  </si>
  <si>
    <r>
      <rPr>
        <b/>
        <sz val="11"/>
        <color theme="1"/>
        <rFont val="Times New Roman"/>
        <family val="1"/>
      </rPr>
      <t>Corrected leakage thickness</t>
    </r>
    <r>
      <rPr>
        <sz val="11"/>
        <color theme="1"/>
        <rFont val="Times New Roman"/>
        <family val="1"/>
      </rPr>
      <t>=oil-bearing layer thickness+oil-water layer thickness
(m)</t>
    </r>
  </si>
  <si>
    <r>
      <rPr>
        <b/>
        <sz val="11"/>
        <color theme="1"/>
        <rFont val="Times New Roman"/>
        <family val="1"/>
      </rPr>
      <t>Corrected ‘accumulation+leakage’ thickness</t>
    </r>
    <r>
      <rPr>
        <sz val="11"/>
        <color theme="1"/>
        <rFont val="Times New Roman"/>
        <family val="1"/>
      </rPr>
      <t xml:space="preserve">
(m)</t>
    </r>
  </si>
  <si>
    <t>COPL
(%)</t>
  </si>
  <si>
    <t>CEPL
(%)</t>
  </si>
  <si>
    <t>ICOMPACT
(%)</t>
  </si>
  <si>
    <t>Early carbonate
(%)</t>
  </si>
  <si>
    <t>Late carbonate
(%)</t>
  </si>
  <si>
    <t>Detrital quartz
(%)</t>
  </si>
  <si>
    <t>Plagioclase
(%)</t>
  </si>
  <si>
    <t>K-Feldspar
(%)</t>
  </si>
  <si>
    <t>Total fragment
(%)</t>
  </si>
  <si>
    <t>Igneous fragment
(%)</t>
  </si>
  <si>
    <t>Metamorphic fragment
(%)</t>
  </si>
  <si>
    <t>Time-depth conversion</t>
  </si>
  <si>
    <t>TVDSS: measured subsea true vertical depth</t>
  </si>
  <si>
    <t>TVDSS (m)</t>
  </si>
  <si>
    <t>One-way travel time (ms)</t>
  </si>
  <si>
    <t>Well</t>
  </si>
  <si>
    <t>Carbonate occurrence</t>
  </si>
  <si>
    <t>Poikilotopic calcites</t>
  </si>
  <si>
    <t>CFD14</t>
  </si>
  <si>
    <t>Secondary-pore-filling calcite</t>
  </si>
  <si>
    <t>CFD13</t>
  </si>
  <si>
    <t>Ankerite</t>
  </si>
  <si>
    <t>Aqueous inclusion</t>
  </si>
  <si>
    <t>Number</t>
  </si>
  <si>
    <t>Size
(μm)</t>
  </si>
  <si>
    <t>3 × 6</t>
  </si>
  <si>
    <t>4 × 5</t>
  </si>
  <si>
    <t>67, 66</t>
  </si>
  <si>
    <t>62, 63</t>
  </si>
  <si>
    <t>75, 74</t>
  </si>
  <si>
    <t>51, 52</t>
  </si>
  <si>
    <t>65, 64</t>
  </si>
  <si>
    <t>77, 75</t>
  </si>
  <si>
    <t>4 - 15</t>
  </si>
  <si>
    <t>3 - 21</t>
  </si>
  <si>
    <t>3 - 16</t>
  </si>
  <si>
    <t>5 - 14</t>
  </si>
  <si>
    <t>2 - 16</t>
  </si>
  <si>
    <t>4 - 17</t>
  </si>
  <si>
    <t>3 - 25</t>
  </si>
  <si>
    <t>4 - 23</t>
  </si>
  <si>
    <t>4 - 14</t>
  </si>
  <si>
    <t>3 - 22</t>
  </si>
  <si>
    <t>CFD11</t>
  </si>
  <si>
    <t>116, 119, 120</t>
  </si>
  <si>
    <t>121, 123</t>
  </si>
  <si>
    <t>119, 118</t>
  </si>
  <si>
    <t>120, 120</t>
  </si>
  <si>
    <t>125, 127, 128</t>
  </si>
  <si>
    <t>52, 54, 55, 55</t>
  </si>
  <si>
    <t>55, 55, 56</t>
  </si>
  <si>
    <t>59, 60, 63</t>
  </si>
  <si>
    <t>78, 80, 81, 81</t>
  </si>
  <si>
    <t>84, 84, 85, 86, 86</t>
  </si>
  <si>
    <t>4 - 12</t>
  </si>
  <si>
    <t>3 - 10</t>
  </si>
  <si>
    <t>5 - 7</t>
  </si>
  <si>
    <t>4 - 11</t>
  </si>
  <si>
    <t>58, 58, 61, 63</t>
  </si>
  <si>
    <t>92, 94, 94, 95</t>
  </si>
  <si>
    <t>86, 87, 87, 88, 88</t>
  </si>
  <si>
    <t>74, 75, 75</t>
  </si>
  <si>
    <t>70, 73, 74</t>
  </si>
  <si>
    <t>65, 66, 66</t>
  </si>
  <si>
    <t>62, 63, 63, 64</t>
  </si>
  <si>
    <t>51, 54, 55, 56</t>
  </si>
  <si>
    <t>57, 57, 58, 59</t>
  </si>
  <si>
    <t>2 - 12</t>
  </si>
  <si>
    <t>2 - 10</t>
  </si>
  <si>
    <t>3 - 14</t>
  </si>
  <si>
    <t>2 - 13</t>
  </si>
  <si>
    <t>3 - 13</t>
  </si>
  <si>
    <t>3 - 15</t>
  </si>
  <si>
    <t>5 - 12</t>
  </si>
  <si>
    <t>76, 77, 77, 78</t>
  </si>
  <si>
    <t>67, 68, 68</t>
  </si>
  <si>
    <t>60, 62, 63, 64</t>
  </si>
  <si>
    <t>44, 45, 45, 46, 46</t>
  </si>
  <si>
    <t>52, 52, 53</t>
  </si>
  <si>
    <t>55, 56, 56, 57</t>
  </si>
  <si>
    <t>49, 50, 50</t>
  </si>
  <si>
    <t>60, 62, 65</t>
  </si>
  <si>
    <t>63, 64, 66, 67</t>
  </si>
  <si>
    <t>57, 58, 58, 59</t>
  </si>
  <si>
    <t>53, 54, 55, 55</t>
  </si>
  <si>
    <t>2 - 8</t>
  </si>
  <si>
    <t>3 - 11</t>
  </si>
  <si>
    <t>5 - 17</t>
  </si>
  <si>
    <t>8 - 22</t>
  </si>
  <si>
    <t>6 - 18</t>
  </si>
  <si>
    <t>7 - 24</t>
  </si>
  <si>
    <t>5 - 21</t>
  </si>
  <si>
    <t>70, 71, 74, 75</t>
  </si>
  <si>
    <t>72, 73, 73, 73</t>
  </si>
  <si>
    <t>44, 45, 45</t>
  </si>
  <si>
    <t>47, 48</t>
  </si>
  <si>
    <t>55, 56, 56</t>
  </si>
  <si>
    <t>50, 52, 55</t>
  </si>
  <si>
    <t>38, 39, 40, 43</t>
  </si>
  <si>
    <t>37, 42, 43</t>
  </si>
  <si>
    <t>47, 48, 49, 49</t>
  </si>
  <si>
    <t>68, 70, 71, 75</t>
  </si>
  <si>
    <t>72, 75, 76, 78</t>
  </si>
  <si>
    <t>65, 65, 67, 68</t>
  </si>
  <si>
    <t>67, 67, 68, 70</t>
  </si>
  <si>
    <t>57, 58, 59, 63</t>
  </si>
  <si>
    <t>49, 51, 54, 54</t>
  </si>
  <si>
    <t>45, 47, 48</t>
  </si>
  <si>
    <t>43, 45, 45</t>
  </si>
  <si>
    <t>48, 48, 49, 51</t>
  </si>
  <si>
    <t>37, 38, 38, 39</t>
  </si>
  <si>
    <t>51, 53, 54, 56</t>
  </si>
  <si>
    <t>57, 57, 59</t>
  </si>
  <si>
    <t>63, 65, 66, 69</t>
  </si>
  <si>
    <t>61, 65, 66, 66</t>
  </si>
  <si>
    <t>42, 43, 46</t>
  </si>
  <si>
    <t>44, 47, 48</t>
  </si>
  <si>
    <t>50, 53, 54</t>
  </si>
  <si>
    <t>78, 79, 81, 82</t>
  </si>
  <si>
    <t>76, 77, 79</t>
  </si>
  <si>
    <t>71, 72, 75, 75</t>
  </si>
  <si>
    <t>66, 66, 67, 68, 68</t>
  </si>
  <si>
    <t>74, 75, 76, 77, 77</t>
  </si>
  <si>
    <t>82, 83, 85, 88</t>
  </si>
  <si>
    <t>3 - 9</t>
  </si>
  <si>
    <t>2 - 11</t>
  </si>
  <si>
    <t>5 - 16</t>
  </si>
  <si>
    <t>4 - 9</t>
  </si>
  <si>
    <t>6 - 21</t>
  </si>
  <si>
    <t>5 - 24</t>
  </si>
  <si>
    <t>6 - 19</t>
  </si>
  <si>
    <t>5 - 10</t>
  </si>
  <si>
    <t>7 - 18</t>
  </si>
  <si>
    <t>2 - 14</t>
  </si>
  <si>
    <t>8 - 21</t>
  </si>
  <si>
    <t>6 - 17</t>
  </si>
  <si>
    <t>5 - 15</t>
  </si>
  <si>
    <t>6 - 13</t>
  </si>
  <si>
    <t>7 - 26</t>
  </si>
  <si>
    <t>4 - 18</t>
  </si>
  <si>
    <t>8 - 25</t>
  </si>
  <si>
    <t>7 - 15</t>
  </si>
  <si>
    <t>6 - 12</t>
  </si>
  <si>
    <t>78, 79, 82</t>
  </si>
  <si>
    <t>Average</t>
  </si>
  <si>
    <t>Range</t>
  </si>
  <si>
    <t>3-1.</t>
  </si>
  <si>
    <t>3-2.</t>
  </si>
  <si>
    <t>7</t>
  </si>
  <si>
    <r>
      <t>Proved oil reserve (×10</t>
    </r>
    <r>
      <rPr>
        <vertAlign val="superscript"/>
        <sz val="10"/>
        <color theme="1"/>
        <rFont val="Times New Roman"/>
        <family val="1"/>
      </rPr>
      <t>4</t>
    </r>
    <r>
      <rPr>
        <sz val="10"/>
        <color theme="1"/>
        <rFont val="Times New Roman"/>
        <family val="1"/>
      </rPr>
      <t xml:space="preserve"> 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)</t>
    </r>
  </si>
  <si>
    <t>-</t>
  </si>
  <si>
    <t>538 (including borehole CFD8)</t>
  </si>
  <si>
    <t>37 (including borehole CFD4, 10)</t>
  </si>
  <si>
    <t>Kaolin
(%)</t>
  </si>
  <si>
    <r>
      <t xml:space="preserve">6.10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9.75 (7.93)</t>
    </r>
  </si>
  <si>
    <r>
      <t xml:space="preserve">95.74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254.27 (175.01)</t>
    </r>
  </si>
  <si>
    <r>
      <t xml:space="preserve">4.57 </t>
    </r>
    <r>
      <rPr>
        <sz val="12"/>
        <color theme="1"/>
        <rFont val="Times New Roman"/>
        <family val="1"/>
      </rPr>
      <t xml:space="preserve">– </t>
    </r>
    <r>
      <rPr>
        <sz val="11"/>
        <color rgb="FF000000"/>
        <rFont val="Times New Roman"/>
        <family val="1"/>
      </rPr>
      <t>45.06 (9.11)</t>
    </r>
  </si>
  <si>
    <r>
      <t xml:space="preserve">41.55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1051.06 (141.82)</t>
    </r>
  </si>
  <si>
    <r>
      <t xml:space="preserve">5.54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11.46 (9.09)</t>
    </r>
  </si>
  <si>
    <r>
      <t xml:space="preserve">53.87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1333.33 (793.93)</t>
    </r>
  </si>
  <si>
    <r>
      <t xml:space="preserve">4.57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14.59 (7.82)</t>
    </r>
  </si>
  <si>
    <r>
      <t xml:space="preserve">78.00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208.18 (134.40)</t>
    </r>
  </si>
  <si>
    <r>
      <t xml:space="preserve">4.51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5.71 (5.13)</t>
    </r>
  </si>
  <si>
    <r>
      <t xml:space="preserve">37.56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78.83 (56.51)</t>
    </r>
  </si>
  <si>
    <r>
      <t xml:space="preserve">5.21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8.15 (7.02)</t>
    </r>
  </si>
  <si>
    <r>
      <t xml:space="preserve">49.31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97.20 (73.57)</t>
    </r>
  </si>
  <si>
    <r>
      <t xml:space="preserve">5.05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7.83 (6.41)</t>
    </r>
  </si>
  <si>
    <r>
      <t xml:space="preserve">60.41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222.60 (117.71)</t>
    </r>
  </si>
  <si>
    <r>
      <t xml:space="preserve">4.32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7.29 (5.36)</t>
    </r>
  </si>
  <si>
    <r>
      <t xml:space="preserve">53.23 </t>
    </r>
    <r>
      <rPr>
        <sz val="12"/>
        <color theme="1"/>
        <rFont val="Times New Roman"/>
        <family val="1"/>
      </rPr>
      <t>–</t>
    </r>
    <r>
      <rPr>
        <sz val="11"/>
        <color rgb="FF000000"/>
        <rFont val="Times New Roman"/>
        <family val="1"/>
      </rPr>
      <t xml:space="preserve"> 88.10 (73.91)</t>
    </r>
  </si>
  <si>
    <t>Ranges of the QGF-Index and QGF-E of different fluids in each stratum</t>
  </si>
  <si>
    <t>Meaurements of QGF-Index and QGF-E</t>
  </si>
  <si>
    <t>Fm code applied</t>
  </si>
  <si>
    <t>A2</t>
  </si>
  <si>
    <t>A1</t>
  </si>
  <si>
    <t>S</t>
  </si>
  <si>
    <t>M</t>
  </si>
  <si>
    <t>D1</t>
  </si>
  <si>
    <t>D2</t>
  </si>
  <si>
    <t>D3</t>
  </si>
  <si>
    <r>
      <t>Member</t>
    </r>
    <r>
      <rPr>
        <vertAlign val="superscript"/>
        <sz val="10"/>
        <color theme="1"/>
        <rFont val="Times New Roman"/>
        <family val="1"/>
      </rPr>
      <t>a</t>
    </r>
  </si>
  <si>
    <r>
      <t>Fm code applied</t>
    </r>
    <r>
      <rPr>
        <vertAlign val="superscript"/>
        <sz val="10"/>
        <color theme="1"/>
        <rFont val="Times New Roman"/>
        <family val="1"/>
      </rPr>
      <t>b</t>
    </r>
  </si>
  <si>
    <r>
      <t>▽</t>
    </r>
    <r>
      <rPr>
        <vertAlign val="superscript"/>
        <sz val="10"/>
        <color theme="1"/>
        <rFont val="Times New Roman"/>
        <family val="1"/>
      </rPr>
      <t>c</t>
    </r>
  </si>
  <si>
    <r>
      <rPr>
        <vertAlign val="superscript"/>
        <sz val="10"/>
        <color theme="1"/>
        <rFont val="Times New Roman"/>
        <family val="1"/>
      </rPr>
      <t>c</t>
    </r>
    <r>
      <rPr>
        <sz val="10"/>
        <color theme="1"/>
        <rFont val="Times New Roman"/>
        <family val="1"/>
      </rPr>
      <t>, ▽ indicates the borehole bottom.</t>
    </r>
  </si>
  <si>
    <r>
      <rPr>
        <vertAlign val="superscript"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>, codes in this column are the formal formation nomenclature.</t>
    </r>
  </si>
  <si>
    <r>
      <rPr>
        <vertAlign val="superscript"/>
        <sz val="10"/>
        <color theme="1"/>
        <rFont val="Times New Roman"/>
        <family val="1"/>
      </rPr>
      <t>b</t>
    </r>
    <r>
      <rPr>
        <sz val="10"/>
        <color theme="1"/>
        <rFont val="Times New Roman"/>
        <family val="1"/>
      </rPr>
      <t>, codes in this column are the formation codes applied in major text of the paper.</t>
    </r>
  </si>
  <si>
    <t>Stratum code applied</t>
  </si>
  <si>
    <r>
      <rPr>
        <b/>
        <sz val="11"/>
        <color theme="1"/>
        <rFont val="Times New Roman"/>
        <family val="1"/>
      </rPr>
      <t>Corrected accumulation thickness</t>
    </r>
    <r>
      <rPr>
        <sz val="11"/>
        <color theme="1"/>
        <rFont val="Times New Roman"/>
        <family val="1"/>
      </rPr>
      <t>= corrected leakage thickness+ corrected oil layer thickness (m)</t>
    </r>
  </si>
  <si>
    <r>
      <rPr>
        <b/>
        <sz val="12"/>
        <color rgb="FFFF0000"/>
        <rFont val="Times New Roman"/>
        <family val="1"/>
      </rPr>
      <t>1.</t>
    </r>
    <r>
      <rPr>
        <sz val="12"/>
        <color theme="1"/>
        <rFont val="Times New Roman"/>
        <family val="1"/>
      </rPr>
      <t xml:space="preserve"> Empty cells indicate that there is no data.</t>
    </r>
  </si>
  <si>
    <r>
      <rPr>
        <b/>
        <sz val="12"/>
        <color rgb="FFFF0000"/>
        <rFont val="Times New Roman"/>
        <family val="1"/>
      </rPr>
      <t>2.</t>
    </r>
    <r>
      <rPr>
        <sz val="12"/>
        <color theme="1"/>
        <rFont val="Times New Roman"/>
        <family val="1"/>
      </rPr>
      <t xml:space="preserve"> Some samples do not have data for thin section porosity. The reason was that these thin section samples were not impregnated with blue epoxy (old samples).</t>
    </r>
  </si>
  <si>
    <r>
      <rPr>
        <b/>
        <sz val="12"/>
        <color rgb="FFFF0000"/>
        <rFont val="Times New Roman"/>
        <family val="1"/>
      </rPr>
      <t>3.</t>
    </r>
    <r>
      <rPr>
        <sz val="12"/>
        <color theme="1"/>
        <rFont val="Times New Roman"/>
        <family val="1"/>
      </rPr>
      <t xml:space="preserve"> Some samples do not have porosity/permeability measurements because thses core plug samples are not qualified for porosity/permeability experiments. In general, these samples did not have enough length or were broken during sample collection.</t>
    </r>
  </si>
  <si>
    <t>/</t>
  </si>
  <si>
    <r>
      <t>E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d</t>
    </r>
    <r>
      <rPr>
        <vertAlign val="subscript"/>
        <sz val="10"/>
        <color theme="1"/>
        <rFont val="Times New Roman"/>
        <family val="1"/>
      </rPr>
      <t>2</t>
    </r>
    <r>
      <rPr>
        <vertAlign val="superscript"/>
        <sz val="10"/>
        <color theme="1"/>
        <rFont val="Times New Roman"/>
        <family val="1"/>
      </rPr>
      <t>U</t>
    </r>
    <r>
      <rPr>
        <sz val="10"/>
        <color theme="1"/>
        <rFont val="Times New Roman"/>
        <family val="1"/>
      </rPr>
      <t>+E</t>
    </r>
    <r>
      <rPr>
        <vertAlign val="sub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d</t>
    </r>
    <r>
      <rPr>
        <vertAlign val="subscript"/>
        <sz val="10"/>
        <color theme="1"/>
        <rFont val="Times New Roman"/>
        <family val="1"/>
      </rPr>
      <t>1</t>
    </r>
    <r>
      <rPr>
        <sz val="10"/>
        <color theme="1"/>
        <rFont val="Times New Roman"/>
        <family val="1"/>
      </rPr>
      <t xml:space="preserve"> </t>
    </r>
  </si>
  <si>
    <r>
      <t>N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g</t>
    </r>
  </si>
  <si>
    <r>
      <t>E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U</t>
    </r>
    <r>
      <rPr>
        <sz val="11"/>
        <color theme="1"/>
        <rFont val="Times New Roman"/>
        <family val="1"/>
      </rPr>
      <t>+E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1</t>
    </r>
  </si>
  <si>
    <r>
      <t>E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L</t>
    </r>
  </si>
  <si>
    <r>
      <t>E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3</t>
    </r>
  </si>
  <si>
    <r>
      <t>N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g</t>
    </r>
  </si>
  <si>
    <r>
      <t>E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d</t>
    </r>
    <r>
      <rPr>
        <vertAlign val="subscript"/>
        <sz val="12"/>
        <color theme="1"/>
        <rFont val="Times New Roman"/>
        <family val="1"/>
      </rPr>
      <t>2</t>
    </r>
    <r>
      <rPr>
        <vertAlign val="superscript"/>
        <sz val="12"/>
        <color theme="1"/>
        <rFont val="Times New Roman"/>
        <family val="1"/>
      </rPr>
      <t>U</t>
    </r>
    <r>
      <rPr>
        <sz val="12"/>
        <color theme="1"/>
        <rFont val="Times New Roman"/>
        <family val="1"/>
      </rPr>
      <t>+E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d</t>
    </r>
    <r>
      <rPr>
        <vertAlign val="subscript"/>
        <sz val="12"/>
        <color theme="1"/>
        <rFont val="Times New Roman"/>
        <family val="1"/>
      </rPr>
      <t>1</t>
    </r>
  </si>
  <si>
    <r>
      <t>E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d</t>
    </r>
    <r>
      <rPr>
        <vertAlign val="subscript"/>
        <sz val="12"/>
        <color theme="1"/>
        <rFont val="Times New Roman"/>
        <family val="1"/>
      </rPr>
      <t>2</t>
    </r>
    <r>
      <rPr>
        <vertAlign val="superscript"/>
        <sz val="12"/>
        <color theme="1"/>
        <rFont val="Times New Roman"/>
        <family val="1"/>
      </rPr>
      <t>L</t>
    </r>
  </si>
  <si>
    <r>
      <t>E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>d</t>
    </r>
    <r>
      <rPr>
        <vertAlign val="subscript"/>
        <sz val="12"/>
        <color theme="1"/>
        <rFont val="Times New Roman"/>
        <family val="1"/>
      </rPr>
      <t>3</t>
    </r>
  </si>
  <si>
    <r>
      <t>E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s</t>
    </r>
  </si>
  <si>
    <r>
      <t>N</t>
    </r>
    <r>
      <rPr>
        <vertAlign val="subscript"/>
        <sz val="11"/>
        <color rgb="FF000000"/>
        <rFont val="Times New Roman"/>
        <family val="1"/>
      </rPr>
      <t>1</t>
    </r>
    <r>
      <rPr>
        <sz val="11"/>
        <color rgb="FF000000"/>
        <rFont val="Times New Roman"/>
        <family val="1"/>
      </rPr>
      <t>g</t>
    </r>
  </si>
  <si>
    <r>
      <t>E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+E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U</t>
    </r>
  </si>
  <si>
    <r>
      <t>E</t>
    </r>
    <r>
      <rPr>
        <vertAlign val="subscript"/>
        <sz val="11"/>
        <color rgb="FF000000"/>
        <rFont val="Times New Roman"/>
        <family val="1"/>
      </rPr>
      <t>3</t>
    </r>
    <r>
      <rPr>
        <sz val="11"/>
        <color rgb="FF000000"/>
        <rFont val="Times New Roman"/>
        <family val="1"/>
      </rPr>
      <t>d</t>
    </r>
    <r>
      <rPr>
        <vertAlign val="subscript"/>
        <sz val="11"/>
        <color rgb="FF000000"/>
        <rFont val="Times New Roman"/>
        <family val="1"/>
      </rPr>
      <t>3</t>
    </r>
  </si>
  <si>
    <r>
      <t>E</t>
    </r>
    <r>
      <rPr>
        <vertAlign val="sub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s</t>
    </r>
  </si>
  <si>
    <r>
      <t>E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U</t>
    </r>
    <r>
      <rPr>
        <sz val="11"/>
        <color theme="1"/>
        <rFont val="Times New Roman"/>
        <family val="1"/>
      </rPr>
      <t>+E</t>
    </r>
    <r>
      <rPr>
        <vertAlign val="subscript"/>
        <sz val="11"/>
        <color theme="1"/>
        <rFont val="Times New Roman"/>
        <family val="1"/>
      </rPr>
      <t>3</t>
    </r>
    <r>
      <rPr>
        <sz val="11"/>
        <color theme="1"/>
        <rFont val="Times New Roman"/>
        <family val="1"/>
      </rPr>
      <t>d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</t>
    </r>
  </si>
  <si>
    <r>
      <t>E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s</t>
    </r>
  </si>
  <si>
    <r>
      <t>E</t>
    </r>
    <r>
      <rPr>
        <vertAlign val="subscript"/>
        <sz val="11"/>
        <color rgb="FF000000"/>
        <rFont val="Times New Roman"/>
        <family val="1"/>
      </rPr>
      <t>3</t>
    </r>
    <r>
      <rPr>
        <sz val="11"/>
        <color rgb="FF000000"/>
        <rFont val="Times New Roman"/>
        <family val="1"/>
      </rPr>
      <t>d</t>
    </r>
    <r>
      <rPr>
        <vertAlign val="subscript"/>
        <sz val="11"/>
        <color rgb="FF000000"/>
        <rFont val="Times New Roman"/>
        <family val="1"/>
      </rPr>
      <t>2</t>
    </r>
    <r>
      <rPr>
        <vertAlign val="superscript"/>
        <sz val="11"/>
        <color rgb="FF000000"/>
        <rFont val="Times New Roman"/>
        <family val="1"/>
      </rPr>
      <t>U</t>
    </r>
    <r>
      <rPr>
        <sz val="11"/>
        <color rgb="FF000000"/>
        <rFont val="Times New Roman"/>
        <family val="1"/>
      </rPr>
      <t>+E</t>
    </r>
    <r>
      <rPr>
        <vertAlign val="subscript"/>
        <sz val="11"/>
        <color rgb="FF000000"/>
        <rFont val="Times New Roman"/>
        <family val="1"/>
      </rPr>
      <t>3</t>
    </r>
    <r>
      <rPr>
        <sz val="11"/>
        <color rgb="FF000000"/>
        <rFont val="Times New Roman"/>
        <family val="1"/>
      </rPr>
      <t>d</t>
    </r>
    <r>
      <rPr>
        <vertAlign val="subscript"/>
        <sz val="11"/>
        <color rgb="FF000000"/>
        <rFont val="Times New Roman"/>
        <family val="1"/>
      </rPr>
      <t>1</t>
    </r>
  </si>
  <si>
    <r>
      <t>E</t>
    </r>
    <r>
      <rPr>
        <vertAlign val="subscript"/>
        <sz val="11"/>
        <color rgb="FF000000"/>
        <rFont val="Times New Roman"/>
        <family val="1"/>
      </rPr>
      <t>3</t>
    </r>
    <r>
      <rPr>
        <sz val="11"/>
        <color rgb="FF000000"/>
        <rFont val="Times New Roman"/>
        <family val="1"/>
      </rPr>
      <t>d</t>
    </r>
    <r>
      <rPr>
        <vertAlign val="subscript"/>
        <sz val="11"/>
        <color rgb="FF000000"/>
        <rFont val="Times New Roman"/>
        <family val="1"/>
      </rPr>
      <t>2</t>
    </r>
    <r>
      <rPr>
        <vertAlign val="superscript"/>
        <sz val="11"/>
        <color rgb="FF000000"/>
        <rFont val="Times New Roman"/>
        <family val="1"/>
      </rPr>
      <t>L</t>
    </r>
  </si>
  <si>
    <r>
      <rPr>
        <i/>
        <sz val="11"/>
        <color rgb="FF000000"/>
        <rFont val="Times New Roman"/>
        <family val="1"/>
      </rPr>
      <t>δ</t>
    </r>
    <r>
      <rPr>
        <i/>
        <vertAlign val="superscript"/>
        <sz val="11"/>
        <color rgb="FF000000"/>
        <rFont val="Times New Roman"/>
        <family val="1"/>
      </rPr>
      <t>13</t>
    </r>
    <r>
      <rPr>
        <i/>
        <sz val="11"/>
        <color rgb="FF000000"/>
        <rFont val="Times New Roman"/>
        <family val="1"/>
      </rPr>
      <t>C</t>
    </r>
    <r>
      <rPr>
        <sz val="11"/>
        <color rgb="FF000000"/>
        <rFont val="Times New Roman"/>
        <family val="1"/>
      </rPr>
      <t xml:space="preserve"> ± 0.1
(PDB, ‰)</t>
    </r>
  </si>
  <si>
    <r>
      <rPr>
        <i/>
        <sz val="11"/>
        <color indexed="8"/>
        <rFont val="Times New Roman"/>
        <family val="1"/>
      </rPr>
      <t>δ</t>
    </r>
    <r>
      <rPr>
        <i/>
        <vertAlign val="superscript"/>
        <sz val="11"/>
        <color indexed="8"/>
        <rFont val="Times New Roman"/>
        <family val="1"/>
      </rPr>
      <t>18</t>
    </r>
    <r>
      <rPr>
        <i/>
        <sz val="11"/>
        <color indexed="8"/>
        <rFont val="Times New Roman"/>
        <family val="1"/>
      </rPr>
      <t>O</t>
    </r>
    <r>
      <rPr>
        <sz val="11"/>
        <color indexed="8"/>
        <rFont val="Times New Roman"/>
        <family val="1"/>
      </rPr>
      <t xml:space="preserve">
(PDB, ‰)</t>
    </r>
  </si>
  <si>
    <r>
      <rPr>
        <i/>
        <sz val="11"/>
        <color theme="1"/>
        <rFont val="Times New Roman"/>
        <family val="1"/>
      </rPr>
      <t>Th</t>
    </r>
    <r>
      <rPr>
        <sz val="11"/>
        <color theme="1"/>
        <rFont val="Times New Roman"/>
        <family val="1"/>
      </rPr>
      <t xml:space="preserve">
(℃)</t>
    </r>
  </si>
  <si>
    <r>
      <rPr>
        <i/>
        <sz val="11"/>
        <color theme="1"/>
        <rFont val="Times New Roman"/>
        <family val="1"/>
      </rPr>
      <t>δD</t>
    </r>
    <r>
      <rPr>
        <sz val="11"/>
        <color theme="1"/>
        <rFont val="Times New Roman"/>
        <family val="1"/>
      </rPr>
      <t xml:space="preserve">
(‰)</t>
    </r>
  </si>
  <si>
    <r>
      <rPr>
        <i/>
        <sz val="11"/>
        <color theme="1"/>
        <rFont val="Times New Roman"/>
        <family val="1"/>
      </rPr>
      <t>δ</t>
    </r>
    <r>
      <rPr>
        <i/>
        <vertAlign val="superscript"/>
        <sz val="11"/>
        <color theme="1"/>
        <rFont val="Times New Roman"/>
        <family val="1"/>
      </rPr>
      <t>18</t>
    </r>
    <r>
      <rPr>
        <i/>
        <sz val="11"/>
        <color theme="1"/>
        <rFont val="Times New Roman"/>
        <family val="1"/>
      </rPr>
      <t>O</t>
    </r>
    <r>
      <rPr>
        <sz val="11"/>
        <color theme="1"/>
        <rFont val="Times New Roman"/>
        <family val="1"/>
      </rPr>
      <t xml:space="preserve">
(‰)</t>
    </r>
  </si>
  <si>
    <r>
      <t>Stable oxygen (</t>
    </r>
    <r>
      <rPr>
        <b/>
        <i/>
        <sz val="12"/>
        <color theme="1"/>
        <rFont val="Times New Roman"/>
        <family val="1"/>
      </rPr>
      <t>δ</t>
    </r>
    <r>
      <rPr>
        <b/>
        <i/>
        <vertAlign val="superscript"/>
        <sz val="12"/>
        <color theme="1"/>
        <rFont val="Times New Roman"/>
        <family val="1"/>
      </rPr>
      <t>18</t>
    </r>
    <r>
      <rPr>
        <b/>
        <i/>
        <sz val="12"/>
        <color theme="1"/>
        <rFont val="Times New Roman"/>
        <family val="1"/>
      </rPr>
      <t>O</t>
    </r>
    <r>
      <rPr>
        <b/>
        <sz val="12"/>
        <color theme="1"/>
        <rFont val="Times New Roman"/>
        <family val="1"/>
      </rPr>
      <t>) and hydrogen (</t>
    </r>
    <r>
      <rPr>
        <b/>
        <i/>
        <sz val="12"/>
        <color theme="1"/>
        <rFont val="Times New Roman"/>
        <family val="1"/>
      </rPr>
      <t>δD</t>
    </r>
    <r>
      <rPr>
        <b/>
        <sz val="12"/>
        <color theme="1"/>
        <rFont val="Times New Roman"/>
        <family val="1"/>
      </rPr>
      <t>) isotopes of formation water</t>
    </r>
  </si>
  <si>
    <r>
      <t>Salinity</t>
    </r>
    <r>
      <rPr>
        <vertAlign val="superscript"/>
        <sz val="11"/>
        <rFont val="Times New Roman"/>
        <family val="1"/>
      </rPr>
      <t xml:space="preserve">
</t>
    </r>
    <r>
      <rPr>
        <sz val="11"/>
        <rFont val="Times New Roman"/>
        <family val="1"/>
      </rPr>
      <t>(mg/l)</t>
    </r>
  </si>
  <si>
    <t>Bottom boundary depth of each stratum at every borehole in the Caofeidian (CFD)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</si>
</sst>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);[Red]\(0.0\)"/>
    <numFmt numFmtId="165" formatCode="0.00_);[Red]\(0.00\)"/>
    <numFmt numFmtId="166" formatCode="0.00;[Red]0.00"/>
    <numFmt numFmtId="167" formatCode="0.000_);[Red]\(0.000\)"/>
    <numFmt numFmtId="168" formatCode="0.0"/>
    <numFmt numFmtId="169" formatCode="0.0000"/>
    <numFmt numFmtId="170" formatCode="0.0_ "/>
  </numFmts>
  <fonts count="35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.5"/>
      <color theme="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sz val="12"/>
      <name val="宋体"/>
      <family val="3"/>
      <charset val="134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vertAlign val="subscript"/>
      <sz val="11"/>
      <color rgb="FF000000"/>
      <name val="Times New Roman"/>
      <family val="1"/>
    </font>
    <font>
      <vertAlign val="superscript"/>
      <sz val="11"/>
      <name val="Times New Roman"/>
      <family val="1"/>
    </font>
    <font>
      <sz val="11"/>
      <color theme="1"/>
      <name val="等线"/>
      <family val="4"/>
      <charset val="134"/>
    </font>
    <font>
      <sz val="10"/>
      <color indexed="8"/>
      <name val="Times New Roman"/>
      <family val="1"/>
    </font>
    <font>
      <i/>
      <sz val="11"/>
      <color rgb="FF000000"/>
      <name val="Times New Roman"/>
      <family val="1"/>
    </font>
    <font>
      <i/>
      <vertAlign val="superscript"/>
      <sz val="11"/>
      <color rgb="FF000000"/>
      <name val="Times New Roman"/>
      <family val="1"/>
    </font>
    <font>
      <i/>
      <sz val="11"/>
      <color indexed="8"/>
      <name val="Times New Roman"/>
      <family val="1"/>
    </font>
    <font>
      <i/>
      <vertAlign val="superscript"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i/>
      <vertAlign val="superscript"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vertAlign val="superscript"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10" fillId="0" borderId="0"/>
  </cellStyleXfs>
  <cellXfs count="1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 vertical="center"/>
    </xf>
    <xf numFmtId="164" fontId="6" fillId="2" borderId="4" xfId="2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164" fontId="6" fillId="0" borderId="4" xfId="2" applyNumberFormat="1" applyFont="1" applyBorder="1" applyAlignment="1">
      <alignment horizontal="center" vertical="center"/>
    </xf>
    <xf numFmtId="165" fontId="6" fillId="0" borderId="4" xfId="2" applyNumberFormat="1" applyFont="1" applyBorder="1" applyAlignment="1">
      <alignment horizontal="center" vertical="center"/>
    </xf>
    <xf numFmtId="165" fontId="6" fillId="2" borderId="4" xfId="2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166" fontId="6" fillId="0" borderId="4" xfId="2" applyNumberFormat="1" applyFont="1" applyBorder="1" applyAlignment="1">
      <alignment horizontal="center" vertical="center"/>
    </xf>
    <xf numFmtId="167" fontId="6" fillId="0" borderId="4" xfId="2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13" fillId="0" borderId="0" xfId="1" applyFont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6" fillId="2" borderId="4" xfId="0" applyNumberFormat="1" applyFont="1" applyFill="1" applyBorder="1" applyAlignment="1">
      <alignment horizontal="center"/>
    </xf>
    <xf numFmtId="166" fontId="6" fillId="2" borderId="4" xfId="2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7" fillId="0" borderId="0" xfId="5" applyNumberFormat="1" applyFont="1" applyAlignment="1">
      <alignment horizontal="center" vertical="center"/>
    </xf>
    <xf numFmtId="168" fontId="17" fillId="0" borderId="0" xfId="5" applyNumberFormat="1" applyFont="1" applyAlignment="1">
      <alignment horizontal="center" vertical="center"/>
    </xf>
    <xf numFmtId="169" fontId="17" fillId="0" borderId="0" xfId="3" applyNumberFormat="1" applyFont="1" applyAlignment="1">
      <alignment horizontal="center" vertical="center"/>
    </xf>
    <xf numFmtId="49" fontId="18" fillId="0" borderId="0" xfId="5" applyNumberFormat="1" applyFont="1" applyAlignment="1">
      <alignment horizontal="center" vertical="center"/>
    </xf>
    <xf numFmtId="168" fontId="17" fillId="0" borderId="0" xfId="4" applyNumberFormat="1" applyFont="1" applyAlignment="1">
      <alignment horizontal="center" vertical="center"/>
    </xf>
    <xf numFmtId="168" fontId="18" fillId="0" borderId="0" xfId="5" applyNumberFormat="1" applyFont="1" applyAlignment="1">
      <alignment horizontal="center" vertical="center"/>
    </xf>
    <xf numFmtId="49" fontId="18" fillId="0" borderId="1" xfId="5" applyNumberFormat="1" applyFont="1" applyBorder="1" applyAlignment="1">
      <alignment horizontal="center" vertical="center"/>
    </xf>
    <xf numFmtId="168" fontId="17" fillId="0" borderId="1" xfId="5" applyNumberFormat="1" applyFont="1" applyBorder="1" applyAlignment="1">
      <alignment horizontal="center" vertical="center"/>
    </xf>
    <xf numFmtId="169" fontId="17" fillId="0" borderId="1" xfId="3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8" fillId="0" borderId="3" xfId="5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170" fontId="13" fillId="0" borderId="0" xfId="2" applyNumberFormat="1" applyFont="1" applyAlignment="1">
      <alignment horizontal="center" vertical="center"/>
    </xf>
    <xf numFmtId="0" fontId="26" fillId="0" borderId="0" xfId="6" applyFont="1" applyAlignment="1">
      <alignment horizontal="center" vertical="center"/>
    </xf>
    <xf numFmtId="170" fontId="26" fillId="0" borderId="0" xfId="2" applyNumberFormat="1" applyFont="1" applyAlignment="1">
      <alignment horizontal="center" vertical="center" wrapText="1"/>
    </xf>
    <xf numFmtId="0" fontId="26" fillId="0" borderId="1" xfId="6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6" fillId="0" borderId="4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</cellXfs>
  <cellStyles count="7">
    <cellStyle name="Normal" xfId="0" builtinId="0"/>
    <cellStyle name="Normal 2" xfId="1" xr:uid="{B4900B37-7D11-40E4-A65F-9DD6018A9542}"/>
    <cellStyle name="常规 2" xfId="2" xr:uid="{448DE2D4-0F0B-4D4D-9213-5E64EC1C2D78}"/>
    <cellStyle name="常规 3" xfId="4" xr:uid="{4A80D1AA-2635-45EF-B3AE-F13A1301BF7A}"/>
    <cellStyle name="常规_04调度任务单(岩石可溶有机物族组分)" xfId="3" xr:uid="{456D33A2-A645-4B7F-93E9-5DBB8D9CD49D}"/>
    <cellStyle name="常规_116调度任务单(原油族组分)" xfId="5" xr:uid="{971C3ADF-7792-460F-A208-DA7A5CEC9375}"/>
    <cellStyle name="常规_Sheet1" xfId="6" xr:uid="{2EB82625-2B0A-45B0-A8EE-D0214B8C98E8}"/>
  </cellStyles>
  <dxfs count="0"/>
  <tableStyles count="0" defaultTableStyle="TableStyleMedium2" defaultPivotStyle="PivotStyleLight16"/>
  <colors>
    <mruColors>
      <color rgb="FFFFCC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26322592130902994"/>
                  <c:y val="8.98722787837214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'2,Time-depth conversion'!$D$4:$D$104</c:f>
              <c:numCache>
                <c:formatCode>General</c:formatCode>
                <c:ptCount val="101"/>
                <c:pt idx="0">
                  <c:v>60.2</c:v>
                </c:pt>
                <c:pt idx="1">
                  <c:v>74.099999999999994</c:v>
                </c:pt>
                <c:pt idx="2">
                  <c:v>89.3</c:v>
                </c:pt>
                <c:pt idx="3">
                  <c:v>103</c:v>
                </c:pt>
                <c:pt idx="4">
                  <c:v>116.4</c:v>
                </c:pt>
                <c:pt idx="5">
                  <c:v>129.30000000000001</c:v>
                </c:pt>
                <c:pt idx="6">
                  <c:v>141.69999999999999</c:v>
                </c:pt>
                <c:pt idx="7">
                  <c:v>156.30000000000001</c:v>
                </c:pt>
                <c:pt idx="8">
                  <c:v>168</c:v>
                </c:pt>
                <c:pt idx="9">
                  <c:v>180.7</c:v>
                </c:pt>
                <c:pt idx="10">
                  <c:v>192.9</c:v>
                </c:pt>
                <c:pt idx="11">
                  <c:v>205</c:v>
                </c:pt>
                <c:pt idx="12">
                  <c:v>217.7</c:v>
                </c:pt>
                <c:pt idx="13">
                  <c:v>229.5</c:v>
                </c:pt>
                <c:pt idx="14">
                  <c:v>241.1</c:v>
                </c:pt>
                <c:pt idx="15">
                  <c:v>253.8</c:v>
                </c:pt>
                <c:pt idx="16">
                  <c:v>265.2</c:v>
                </c:pt>
                <c:pt idx="17">
                  <c:v>276.7</c:v>
                </c:pt>
                <c:pt idx="18">
                  <c:v>288.10000000000002</c:v>
                </c:pt>
                <c:pt idx="19">
                  <c:v>299.60000000000002</c:v>
                </c:pt>
                <c:pt idx="20">
                  <c:v>311</c:v>
                </c:pt>
                <c:pt idx="21">
                  <c:v>322.60000000000002</c:v>
                </c:pt>
                <c:pt idx="22">
                  <c:v>334.7</c:v>
                </c:pt>
                <c:pt idx="23">
                  <c:v>345.3</c:v>
                </c:pt>
                <c:pt idx="24">
                  <c:v>356.5</c:v>
                </c:pt>
                <c:pt idx="25">
                  <c:v>367.6</c:v>
                </c:pt>
                <c:pt idx="26">
                  <c:v>379.5</c:v>
                </c:pt>
                <c:pt idx="27">
                  <c:v>391.8</c:v>
                </c:pt>
                <c:pt idx="28">
                  <c:v>401.6</c:v>
                </c:pt>
                <c:pt idx="29">
                  <c:v>412.4</c:v>
                </c:pt>
                <c:pt idx="30">
                  <c:v>423.5</c:v>
                </c:pt>
                <c:pt idx="31">
                  <c:v>434.1</c:v>
                </c:pt>
                <c:pt idx="32">
                  <c:v>445.5</c:v>
                </c:pt>
                <c:pt idx="33">
                  <c:v>448.8</c:v>
                </c:pt>
                <c:pt idx="34">
                  <c:v>455.5</c:v>
                </c:pt>
                <c:pt idx="35">
                  <c:v>466.9</c:v>
                </c:pt>
                <c:pt idx="36">
                  <c:v>476.6</c:v>
                </c:pt>
                <c:pt idx="37">
                  <c:v>488.1</c:v>
                </c:pt>
                <c:pt idx="38">
                  <c:v>498.1</c:v>
                </c:pt>
                <c:pt idx="39">
                  <c:v>508.2</c:v>
                </c:pt>
                <c:pt idx="40">
                  <c:v>519.20000000000005</c:v>
                </c:pt>
                <c:pt idx="41">
                  <c:v>529.4</c:v>
                </c:pt>
                <c:pt idx="42">
                  <c:v>538.5</c:v>
                </c:pt>
                <c:pt idx="43">
                  <c:v>548.29999999999995</c:v>
                </c:pt>
                <c:pt idx="44">
                  <c:v>558.79999999999995</c:v>
                </c:pt>
                <c:pt idx="45">
                  <c:v>568.29999999999995</c:v>
                </c:pt>
                <c:pt idx="46">
                  <c:v>577.9</c:v>
                </c:pt>
                <c:pt idx="47">
                  <c:v>587.4</c:v>
                </c:pt>
                <c:pt idx="48">
                  <c:v>596.4</c:v>
                </c:pt>
                <c:pt idx="49">
                  <c:v>604.6</c:v>
                </c:pt>
                <c:pt idx="50">
                  <c:v>606.5</c:v>
                </c:pt>
                <c:pt idx="51">
                  <c:v>612</c:v>
                </c:pt>
                <c:pt idx="52">
                  <c:v>615.1</c:v>
                </c:pt>
                <c:pt idx="53">
                  <c:v>624.20000000000005</c:v>
                </c:pt>
                <c:pt idx="54">
                  <c:v>633.9</c:v>
                </c:pt>
                <c:pt idx="55">
                  <c:v>641.9</c:v>
                </c:pt>
                <c:pt idx="56">
                  <c:v>650.70000000000005</c:v>
                </c:pt>
                <c:pt idx="57">
                  <c:v>659</c:v>
                </c:pt>
                <c:pt idx="58">
                  <c:v>661.9</c:v>
                </c:pt>
                <c:pt idx="59">
                  <c:v>667.1</c:v>
                </c:pt>
                <c:pt idx="60">
                  <c:v>671.3</c:v>
                </c:pt>
                <c:pt idx="61">
                  <c:v>675.7</c:v>
                </c:pt>
                <c:pt idx="62">
                  <c:v>684.6</c:v>
                </c:pt>
                <c:pt idx="63">
                  <c:v>692.2</c:v>
                </c:pt>
                <c:pt idx="64">
                  <c:v>700.2</c:v>
                </c:pt>
                <c:pt idx="65">
                  <c:v>708.6</c:v>
                </c:pt>
                <c:pt idx="66">
                  <c:v>717.5</c:v>
                </c:pt>
                <c:pt idx="67">
                  <c:v>724.8</c:v>
                </c:pt>
                <c:pt idx="68">
                  <c:v>732.3</c:v>
                </c:pt>
                <c:pt idx="69">
                  <c:v>741.1</c:v>
                </c:pt>
                <c:pt idx="70">
                  <c:v>748.9</c:v>
                </c:pt>
                <c:pt idx="71">
                  <c:v>757.2</c:v>
                </c:pt>
                <c:pt idx="72">
                  <c:v>766.1</c:v>
                </c:pt>
                <c:pt idx="73">
                  <c:v>774.1</c:v>
                </c:pt>
                <c:pt idx="74">
                  <c:v>781.9</c:v>
                </c:pt>
                <c:pt idx="75">
                  <c:v>790.3</c:v>
                </c:pt>
                <c:pt idx="76">
                  <c:v>799</c:v>
                </c:pt>
                <c:pt idx="77">
                  <c:v>807</c:v>
                </c:pt>
                <c:pt idx="78">
                  <c:v>814.3</c:v>
                </c:pt>
                <c:pt idx="79">
                  <c:v>822.2</c:v>
                </c:pt>
                <c:pt idx="80">
                  <c:v>829.2</c:v>
                </c:pt>
                <c:pt idx="81">
                  <c:v>837.9</c:v>
                </c:pt>
                <c:pt idx="82">
                  <c:v>845</c:v>
                </c:pt>
                <c:pt idx="83">
                  <c:v>851.8</c:v>
                </c:pt>
                <c:pt idx="84">
                  <c:v>859.8</c:v>
                </c:pt>
                <c:pt idx="85">
                  <c:v>867.9</c:v>
                </c:pt>
                <c:pt idx="86">
                  <c:v>874.5</c:v>
                </c:pt>
                <c:pt idx="87">
                  <c:v>882.3</c:v>
                </c:pt>
                <c:pt idx="88">
                  <c:v>889.3</c:v>
                </c:pt>
                <c:pt idx="89">
                  <c:v>895.3</c:v>
                </c:pt>
                <c:pt idx="90">
                  <c:v>901.2</c:v>
                </c:pt>
                <c:pt idx="91">
                  <c:v>908.7</c:v>
                </c:pt>
                <c:pt idx="92">
                  <c:v>916.1</c:v>
                </c:pt>
                <c:pt idx="93">
                  <c:v>923.9</c:v>
                </c:pt>
                <c:pt idx="94">
                  <c:v>930.5</c:v>
                </c:pt>
                <c:pt idx="95">
                  <c:v>938</c:v>
                </c:pt>
                <c:pt idx="96">
                  <c:v>945.2</c:v>
                </c:pt>
                <c:pt idx="97">
                  <c:v>951.7</c:v>
                </c:pt>
                <c:pt idx="98">
                  <c:v>958.9</c:v>
                </c:pt>
                <c:pt idx="99">
                  <c:v>966.6</c:v>
                </c:pt>
                <c:pt idx="100">
                  <c:v>972</c:v>
                </c:pt>
              </c:numCache>
            </c:numRef>
          </c:xVal>
          <c:yVal>
            <c:numRef>
              <c:f>'2,Time-depth conversion'!$C$4:$C$104</c:f>
              <c:numCache>
                <c:formatCode>General</c:formatCode>
                <c:ptCount val="101"/>
                <c:pt idx="0">
                  <c:v>103.4</c:v>
                </c:pt>
                <c:pt idx="1">
                  <c:v>128.30000000000001</c:v>
                </c:pt>
                <c:pt idx="2">
                  <c:v>153.4</c:v>
                </c:pt>
                <c:pt idx="3">
                  <c:v>178.4</c:v>
                </c:pt>
                <c:pt idx="4">
                  <c:v>203.4</c:v>
                </c:pt>
                <c:pt idx="5">
                  <c:v>228.4</c:v>
                </c:pt>
                <c:pt idx="6">
                  <c:v>253.4</c:v>
                </c:pt>
                <c:pt idx="7">
                  <c:v>278.39999999999998</c:v>
                </c:pt>
                <c:pt idx="8">
                  <c:v>303.39999999999998</c:v>
                </c:pt>
                <c:pt idx="9">
                  <c:v>328.4</c:v>
                </c:pt>
                <c:pt idx="10">
                  <c:v>353.4</c:v>
                </c:pt>
                <c:pt idx="11">
                  <c:v>378.4</c:v>
                </c:pt>
                <c:pt idx="12">
                  <c:v>403.4</c:v>
                </c:pt>
                <c:pt idx="13">
                  <c:v>428.3</c:v>
                </c:pt>
                <c:pt idx="14">
                  <c:v>453.3</c:v>
                </c:pt>
                <c:pt idx="15">
                  <c:v>478.4</c:v>
                </c:pt>
                <c:pt idx="16">
                  <c:v>503.4</c:v>
                </c:pt>
                <c:pt idx="17">
                  <c:v>528.4</c:v>
                </c:pt>
                <c:pt idx="18">
                  <c:v>553.4</c:v>
                </c:pt>
                <c:pt idx="19">
                  <c:v>578.4</c:v>
                </c:pt>
                <c:pt idx="20">
                  <c:v>603.4</c:v>
                </c:pt>
                <c:pt idx="21">
                  <c:v>628.4</c:v>
                </c:pt>
                <c:pt idx="22">
                  <c:v>653.4</c:v>
                </c:pt>
                <c:pt idx="23">
                  <c:v>678.4</c:v>
                </c:pt>
                <c:pt idx="24">
                  <c:v>703.4</c:v>
                </c:pt>
                <c:pt idx="25">
                  <c:v>728.4</c:v>
                </c:pt>
                <c:pt idx="26">
                  <c:v>753.4</c:v>
                </c:pt>
                <c:pt idx="27">
                  <c:v>778.4</c:v>
                </c:pt>
                <c:pt idx="28">
                  <c:v>803.4</c:v>
                </c:pt>
                <c:pt idx="29">
                  <c:v>828.4</c:v>
                </c:pt>
                <c:pt idx="30">
                  <c:v>853.4</c:v>
                </c:pt>
                <c:pt idx="31">
                  <c:v>878.4</c:v>
                </c:pt>
                <c:pt idx="32">
                  <c:v>903.4</c:v>
                </c:pt>
                <c:pt idx="33">
                  <c:v>911.3</c:v>
                </c:pt>
                <c:pt idx="34">
                  <c:v>928.4</c:v>
                </c:pt>
                <c:pt idx="35">
                  <c:v>953.4</c:v>
                </c:pt>
                <c:pt idx="36">
                  <c:v>978.4</c:v>
                </c:pt>
                <c:pt idx="37">
                  <c:v>1003.3</c:v>
                </c:pt>
                <c:pt idx="38">
                  <c:v>1028.4000000000001</c:v>
                </c:pt>
                <c:pt idx="39">
                  <c:v>1053.4000000000001</c:v>
                </c:pt>
                <c:pt idx="40">
                  <c:v>1078.4000000000001</c:v>
                </c:pt>
                <c:pt idx="41">
                  <c:v>1103.4000000000001</c:v>
                </c:pt>
                <c:pt idx="42">
                  <c:v>1128.4000000000001</c:v>
                </c:pt>
                <c:pt idx="43">
                  <c:v>1153.4000000000001</c:v>
                </c:pt>
                <c:pt idx="44">
                  <c:v>1178.4000000000001</c:v>
                </c:pt>
                <c:pt idx="45">
                  <c:v>1203.5</c:v>
                </c:pt>
                <c:pt idx="46">
                  <c:v>1228.3</c:v>
                </c:pt>
                <c:pt idx="47">
                  <c:v>1253.2</c:v>
                </c:pt>
                <c:pt idx="48">
                  <c:v>1278</c:v>
                </c:pt>
                <c:pt idx="49">
                  <c:v>1297.9000000000001</c:v>
                </c:pt>
                <c:pt idx="50">
                  <c:v>1302.8</c:v>
                </c:pt>
                <c:pt idx="51">
                  <c:v>1318.6</c:v>
                </c:pt>
                <c:pt idx="52">
                  <c:v>1327.4</c:v>
                </c:pt>
                <c:pt idx="53">
                  <c:v>1352</c:v>
                </c:pt>
                <c:pt idx="54">
                  <c:v>1376.3</c:v>
                </c:pt>
                <c:pt idx="55">
                  <c:v>1400.5</c:v>
                </c:pt>
                <c:pt idx="56">
                  <c:v>1424.5</c:v>
                </c:pt>
                <c:pt idx="57">
                  <c:v>1448.3</c:v>
                </c:pt>
                <c:pt idx="58">
                  <c:v>1454.1</c:v>
                </c:pt>
                <c:pt idx="59">
                  <c:v>1472.2</c:v>
                </c:pt>
                <c:pt idx="60">
                  <c:v>1483.5</c:v>
                </c:pt>
                <c:pt idx="61">
                  <c:v>1495.9</c:v>
                </c:pt>
                <c:pt idx="62">
                  <c:v>1519.6</c:v>
                </c:pt>
                <c:pt idx="63">
                  <c:v>1543.3</c:v>
                </c:pt>
                <c:pt idx="64">
                  <c:v>1567</c:v>
                </c:pt>
                <c:pt idx="65">
                  <c:v>1590.6</c:v>
                </c:pt>
                <c:pt idx="66">
                  <c:v>1614.3</c:v>
                </c:pt>
                <c:pt idx="67">
                  <c:v>1638</c:v>
                </c:pt>
                <c:pt idx="68">
                  <c:v>1661.6</c:v>
                </c:pt>
                <c:pt idx="69">
                  <c:v>1685.3</c:v>
                </c:pt>
                <c:pt idx="70">
                  <c:v>1709</c:v>
                </c:pt>
                <c:pt idx="71">
                  <c:v>1732.6</c:v>
                </c:pt>
                <c:pt idx="72">
                  <c:v>1756.3</c:v>
                </c:pt>
                <c:pt idx="73">
                  <c:v>1780</c:v>
                </c:pt>
                <c:pt idx="74">
                  <c:v>1803.6</c:v>
                </c:pt>
                <c:pt idx="75">
                  <c:v>1827.3</c:v>
                </c:pt>
                <c:pt idx="76">
                  <c:v>1850.9</c:v>
                </c:pt>
                <c:pt idx="77">
                  <c:v>1874.6</c:v>
                </c:pt>
                <c:pt idx="78">
                  <c:v>1898.3</c:v>
                </c:pt>
                <c:pt idx="79">
                  <c:v>1922</c:v>
                </c:pt>
                <c:pt idx="80">
                  <c:v>1945.7</c:v>
                </c:pt>
                <c:pt idx="81">
                  <c:v>1969.4</c:v>
                </c:pt>
                <c:pt idx="82">
                  <c:v>1993.1</c:v>
                </c:pt>
                <c:pt idx="83">
                  <c:v>2016.9</c:v>
                </c:pt>
                <c:pt idx="84">
                  <c:v>2040.6</c:v>
                </c:pt>
                <c:pt idx="85">
                  <c:v>2064.4</c:v>
                </c:pt>
                <c:pt idx="86">
                  <c:v>2088.1</c:v>
                </c:pt>
                <c:pt idx="87">
                  <c:v>2111.9</c:v>
                </c:pt>
                <c:pt idx="88">
                  <c:v>2135.6999999999998</c:v>
                </c:pt>
                <c:pt idx="89">
                  <c:v>2159.4</c:v>
                </c:pt>
                <c:pt idx="90">
                  <c:v>2183.3000000000002</c:v>
                </c:pt>
                <c:pt idx="91">
                  <c:v>2207</c:v>
                </c:pt>
                <c:pt idx="92">
                  <c:v>2230.8000000000002</c:v>
                </c:pt>
                <c:pt idx="93">
                  <c:v>2254.5</c:v>
                </c:pt>
                <c:pt idx="94">
                  <c:v>2278.3000000000002</c:v>
                </c:pt>
                <c:pt idx="95">
                  <c:v>2302.1</c:v>
                </c:pt>
                <c:pt idx="96">
                  <c:v>2325.8000000000002</c:v>
                </c:pt>
                <c:pt idx="97">
                  <c:v>2349.6</c:v>
                </c:pt>
                <c:pt idx="98">
                  <c:v>2373.4</c:v>
                </c:pt>
                <c:pt idx="99">
                  <c:v>2397.1999999999998</c:v>
                </c:pt>
                <c:pt idx="100">
                  <c:v>2416.3000000000002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45-49BC-A5D6-39E341B45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2792712"/>
        <c:axId val="652788872"/>
      </c:scatterChart>
      <c:valAx>
        <c:axId val="652792712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One-way travel time/ms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2788872"/>
        <c:crosses val="autoZero"/>
        <c:crossBetween val="midCat"/>
      </c:valAx>
      <c:valAx>
        <c:axId val="652788872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Depth/m</a:t>
                </a:r>
                <a:endParaRPr lang="zh-C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527927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80961</xdr:colOff>
      <xdr:row>2</xdr:row>
      <xdr:rowOff>123824</xdr:rowOff>
    </xdr:from>
    <xdr:to>
      <xdr:col>8</xdr:col>
      <xdr:colOff>257174</xdr:colOff>
      <xdr:row>23</xdr:row>
      <xdr:rowOff>14287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BC32816E-069B-4533-9494-CECED8B17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O22"/>
  <sheetViews>
    <sheetView tabSelected="1" topLeftCell="B1" workbookViewId="0">
      <selection activeCell="O30" sqref="O30"/>
    </sheetView>
  </sheetViews>
  <sheetFormatPr baseColWidth="10" defaultColWidth="8.83203125" defaultRowHeight="15"/>
  <cols>
    <col min="3" max="3" width="10" style="1" customWidth="1"/>
    <col min="4" max="5" width="11.33203125" style="1" customWidth="1"/>
    <col min="6" max="15" width="8.6640625" style="1" customWidth="1"/>
  </cols>
  <sheetData>
    <row r="1" spans="3:15">
      <c r="D1" s="79" t="s">
        <v>374</v>
      </c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3:15"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3:15">
      <c r="C3" s="81" t="s">
        <v>0</v>
      </c>
      <c r="D3" s="81" t="s">
        <v>337</v>
      </c>
      <c r="E3" s="84" t="s">
        <v>338</v>
      </c>
      <c r="F3" s="83" t="s">
        <v>21</v>
      </c>
      <c r="G3" s="83"/>
      <c r="H3" s="83"/>
      <c r="I3" s="83"/>
      <c r="J3" s="83"/>
      <c r="K3" s="83"/>
      <c r="L3" s="83"/>
      <c r="M3" s="83"/>
      <c r="N3" s="83"/>
      <c r="O3" s="83"/>
    </row>
    <row r="4" spans="3:15">
      <c r="C4" s="82"/>
      <c r="D4" s="82"/>
      <c r="E4" s="78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3" t="s">
        <v>7</v>
      </c>
      <c r="L4" s="3" t="s">
        <v>8</v>
      </c>
      <c r="M4" s="3" t="s">
        <v>9</v>
      </c>
      <c r="N4" s="3" t="s">
        <v>10</v>
      </c>
      <c r="O4" s="3" t="s">
        <v>11</v>
      </c>
    </row>
    <row r="5" spans="3:15" ht="17">
      <c r="C5" s="75" t="s">
        <v>12</v>
      </c>
      <c r="D5" s="2" t="s">
        <v>13</v>
      </c>
      <c r="E5" s="2" t="s">
        <v>331</v>
      </c>
      <c r="F5" s="2">
        <v>963.5</v>
      </c>
      <c r="G5" s="2">
        <v>1013</v>
      </c>
      <c r="H5" s="2">
        <v>959</v>
      </c>
      <c r="I5" s="2">
        <v>909</v>
      </c>
      <c r="J5" s="2">
        <v>945.5</v>
      </c>
      <c r="K5" s="2">
        <v>1000.5</v>
      </c>
      <c r="L5" s="2">
        <v>922.5</v>
      </c>
      <c r="M5" s="2">
        <v>960.5</v>
      </c>
      <c r="N5" s="2">
        <v>897</v>
      </c>
      <c r="O5" s="2">
        <v>930.5</v>
      </c>
    </row>
    <row r="6" spans="3:15" ht="17">
      <c r="C6" s="75"/>
      <c r="D6" s="2" t="s">
        <v>14</v>
      </c>
      <c r="E6" s="2" t="s">
        <v>330</v>
      </c>
      <c r="F6" s="2">
        <v>1629</v>
      </c>
      <c r="G6" s="2">
        <v>1647.5</v>
      </c>
      <c r="H6" s="2">
        <v>1690</v>
      </c>
      <c r="I6" s="2">
        <v>1569</v>
      </c>
      <c r="J6" s="2">
        <v>1704</v>
      </c>
      <c r="K6" s="2">
        <v>1672</v>
      </c>
      <c r="L6" s="2">
        <v>1542</v>
      </c>
      <c r="M6" s="2">
        <v>1691</v>
      </c>
      <c r="N6" s="2">
        <v>1566</v>
      </c>
      <c r="O6" s="2">
        <v>1521.5</v>
      </c>
    </row>
    <row r="7" spans="3:15">
      <c r="C7" s="75"/>
      <c r="D7" s="75" t="s">
        <v>15</v>
      </c>
      <c r="E7" s="75" t="s">
        <v>332</v>
      </c>
      <c r="F7" s="75">
        <v>2224</v>
      </c>
      <c r="G7" s="75">
        <v>2234.5</v>
      </c>
      <c r="H7" s="75">
        <v>2281</v>
      </c>
      <c r="I7" s="75">
        <v>2082</v>
      </c>
      <c r="J7" s="75">
        <v>2303.5</v>
      </c>
      <c r="K7" s="75">
        <v>2242</v>
      </c>
      <c r="L7" s="75">
        <v>1974</v>
      </c>
      <c r="M7" s="75">
        <v>2286.5</v>
      </c>
      <c r="N7" s="75">
        <v>2057</v>
      </c>
      <c r="O7" s="2">
        <v>2158</v>
      </c>
    </row>
    <row r="8" spans="3:15"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2" t="s">
        <v>16</v>
      </c>
    </row>
    <row r="9" spans="3:15" ht="17">
      <c r="C9" s="75" t="s">
        <v>17</v>
      </c>
      <c r="D9" s="2" t="s">
        <v>349</v>
      </c>
      <c r="E9" s="2" t="s">
        <v>333</v>
      </c>
      <c r="F9" s="2">
        <v>2553</v>
      </c>
      <c r="G9" s="2">
        <v>2507</v>
      </c>
      <c r="H9" s="2">
        <v>2725.5</v>
      </c>
      <c r="I9" s="2">
        <v>2238</v>
      </c>
      <c r="J9" s="2">
        <v>2499.5</v>
      </c>
      <c r="K9" s="2">
        <v>2566</v>
      </c>
      <c r="L9" s="2">
        <v>2098</v>
      </c>
      <c r="M9" s="2">
        <v>2664</v>
      </c>
      <c r="N9" s="2">
        <v>2215</v>
      </c>
      <c r="O9" s="4"/>
    </row>
    <row r="10" spans="3:15">
      <c r="C10" s="75"/>
      <c r="D10" s="75" t="s">
        <v>18</v>
      </c>
      <c r="E10" s="75" t="s">
        <v>334</v>
      </c>
      <c r="F10" s="75">
        <v>2926</v>
      </c>
      <c r="G10" s="75">
        <v>2767</v>
      </c>
      <c r="H10" s="75">
        <v>3188.5</v>
      </c>
      <c r="I10" s="75">
        <v>2437</v>
      </c>
      <c r="J10" s="75">
        <v>2682</v>
      </c>
      <c r="K10" s="75">
        <v>2954.5</v>
      </c>
      <c r="L10" s="2">
        <v>2289.66</v>
      </c>
      <c r="M10" s="2">
        <v>2926</v>
      </c>
      <c r="N10" s="2">
        <v>2475</v>
      </c>
      <c r="O10" s="4"/>
    </row>
    <row r="11" spans="3:15">
      <c r="C11" s="75"/>
      <c r="D11" s="75"/>
      <c r="E11" s="75"/>
      <c r="F11" s="75"/>
      <c r="G11" s="75"/>
      <c r="H11" s="75"/>
      <c r="I11" s="75"/>
      <c r="J11" s="75"/>
      <c r="K11" s="75"/>
      <c r="L11" s="2" t="s">
        <v>16</v>
      </c>
      <c r="M11" s="2" t="s">
        <v>16</v>
      </c>
      <c r="N11" s="2" t="s">
        <v>16</v>
      </c>
      <c r="O11" s="4"/>
    </row>
    <row r="12" spans="3:15">
      <c r="C12" s="75"/>
      <c r="D12" s="75" t="s">
        <v>19</v>
      </c>
      <c r="E12" s="75" t="s">
        <v>335</v>
      </c>
      <c r="F12" s="2">
        <v>3219</v>
      </c>
      <c r="G12" s="2">
        <v>3164</v>
      </c>
      <c r="H12" s="75">
        <v>3715.5</v>
      </c>
      <c r="I12" s="2">
        <v>2566</v>
      </c>
      <c r="J12" s="2">
        <v>3108</v>
      </c>
      <c r="K12" s="2">
        <v>3130</v>
      </c>
      <c r="L12" s="4"/>
      <c r="M12" s="4"/>
      <c r="N12" s="4"/>
      <c r="O12" s="4"/>
    </row>
    <row r="13" spans="3:15">
      <c r="C13" s="75"/>
      <c r="D13" s="75"/>
      <c r="E13" s="75"/>
      <c r="F13" s="2" t="s">
        <v>339</v>
      </c>
      <c r="G13" s="2" t="s">
        <v>16</v>
      </c>
      <c r="H13" s="75"/>
      <c r="I13" s="2" t="s">
        <v>16</v>
      </c>
      <c r="J13" s="2" t="s">
        <v>16</v>
      </c>
      <c r="K13" s="2" t="s">
        <v>16</v>
      </c>
      <c r="L13" s="4"/>
      <c r="M13" s="4"/>
      <c r="N13" s="4"/>
      <c r="O13" s="4"/>
    </row>
    <row r="14" spans="3:15">
      <c r="C14" s="75"/>
      <c r="D14" s="75" t="s">
        <v>20</v>
      </c>
      <c r="E14" s="75" t="s">
        <v>336</v>
      </c>
      <c r="F14" s="4"/>
      <c r="G14" s="4"/>
      <c r="H14" s="2">
        <v>3870</v>
      </c>
      <c r="I14" s="4"/>
      <c r="J14" s="4"/>
      <c r="K14" s="4"/>
      <c r="L14" s="4"/>
      <c r="M14" s="4"/>
      <c r="N14" s="4"/>
      <c r="O14" s="4"/>
    </row>
    <row r="15" spans="3:15">
      <c r="C15" s="75"/>
      <c r="D15" s="75"/>
      <c r="E15" s="75"/>
      <c r="F15" s="4"/>
      <c r="G15" s="4"/>
      <c r="H15" s="2" t="s">
        <v>16</v>
      </c>
      <c r="I15" s="4"/>
      <c r="J15" s="4"/>
      <c r="K15" s="4"/>
      <c r="L15" s="4"/>
      <c r="M15" s="4"/>
      <c r="N15" s="4"/>
      <c r="O15" s="4"/>
    </row>
    <row r="16" spans="3:15">
      <c r="C16" s="75" t="s">
        <v>22</v>
      </c>
      <c r="D16" s="75"/>
      <c r="E16" s="75"/>
      <c r="F16" s="2">
        <v>3219</v>
      </c>
      <c r="G16" s="2">
        <v>3164</v>
      </c>
      <c r="H16" s="2">
        <v>3870</v>
      </c>
      <c r="I16" s="2">
        <v>2566</v>
      </c>
      <c r="J16" s="2">
        <v>3108</v>
      </c>
      <c r="K16" s="2">
        <v>3130</v>
      </c>
      <c r="L16" s="2">
        <v>2289.66</v>
      </c>
      <c r="M16" s="2">
        <v>2926</v>
      </c>
      <c r="N16" s="2">
        <v>2475</v>
      </c>
      <c r="O16" s="2">
        <v>2158</v>
      </c>
    </row>
    <row r="17" spans="3:15" ht="14.25" customHeight="1">
      <c r="C17" s="77" t="s">
        <v>23</v>
      </c>
      <c r="D17" s="77"/>
      <c r="E17" s="77"/>
      <c r="F17" s="2">
        <v>22.4</v>
      </c>
      <c r="G17" s="2">
        <v>21.2</v>
      </c>
      <c r="H17" s="2">
        <v>22</v>
      </c>
      <c r="I17" s="2">
        <v>19.600000000000001</v>
      </c>
      <c r="J17" s="2">
        <v>21.65</v>
      </c>
      <c r="K17" s="2">
        <v>22.3</v>
      </c>
      <c r="L17" s="2">
        <v>22</v>
      </c>
      <c r="M17" s="2">
        <v>22.5</v>
      </c>
      <c r="N17" s="2">
        <v>18.7</v>
      </c>
      <c r="O17" s="2">
        <v>20</v>
      </c>
    </row>
    <row r="18" spans="3:15" ht="14.25" customHeight="1">
      <c r="C18" s="77" t="s">
        <v>24</v>
      </c>
      <c r="D18" s="77"/>
      <c r="E18" s="77"/>
      <c r="F18" s="2">
        <v>22.6</v>
      </c>
      <c r="G18" s="2">
        <v>22.5</v>
      </c>
      <c r="H18" s="2">
        <v>26</v>
      </c>
      <c r="I18" s="2">
        <v>22.9</v>
      </c>
      <c r="J18" s="2">
        <v>21.4</v>
      </c>
      <c r="K18" s="2">
        <v>22.4</v>
      </c>
      <c r="L18" s="2">
        <v>26</v>
      </c>
      <c r="M18" s="2">
        <v>22.5</v>
      </c>
      <c r="N18" s="2">
        <v>22.5</v>
      </c>
      <c r="O18" s="2">
        <v>22.5</v>
      </c>
    </row>
    <row r="19" spans="3:15" ht="56">
      <c r="C19" s="78" t="s">
        <v>306</v>
      </c>
      <c r="D19" s="78"/>
      <c r="E19" s="78"/>
      <c r="F19" s="3">
        <v>3825</v>
      </c>
      <c r="G19" s="3">
        <v>1697</v>
      </c>
      <c r="H19" s="61" t="s">
        <v>308</v>
      </c>
      <c r="I19" s="3" t="s">
        <v>348</v>
      </c>
      <c r="J19" s="3">
        <v>1141</v>
      </c>
      <c r="K19" s="3">
        <v>150</v>
      </c>
      <c r="L19" s="3">
        <v>236</v>
      </c>
      <c r="M19" s="3" t="s">
        <v>348</v>
      </c>
      <c r="N19" s="61" t="s">
        <v>309</v>
      </c>
      <c r="O19" s="3" t="s">
        <v>348</v>
      </c>
    </row>
    <row r="20" spans="3:15">
      <c r="C20" s="76" t="s">
        <v>341</v>
      </c>
      <c r="D20" s="76"/>
      <c r="E20" s="76"/>
      <c r="F20" s="76"/>
      <c r="G20" s="76"/>
      <c r="H20" s="76"/>
      <c r="I20" s="76"/>
      <c r="J20" s="76"/>
      <c r="K20" s="2"/>
      <c r="L20" s="2"/>
      <c r="M20" s="2"/>
      <c r="N20" s="63"/>
      <c r="O20" s="2"/>
    </row>
    <row r="21" spans="3:15">
      <c r="C21" s="76" t="s">
        <v>342</v>
      </c>
      <c r="D21" s="76"/>
      <c r="E21" s="76"/>
      <c r="F21" s="76"/>
      <c r="G21" s="76"/>
      <c r="H21" s="76"/>
      <c r="I21" s="76"/>
      <c r="J21" s="76"/>
      <c r="K21" s="2"/>
      <c r="L21" s="2"/>
      <c r="M21" s="2"/>
      <c r="N21" s="63"/>
      <c r="O21" s="2"/>
    </row>
    <row r="22" spans="3:15">
      <c r="C22" s="76" t="s">
        <v>340</v>
      </c>
      <c r="D22" s="76"/>
      <c r="E22" s="76"/>
      <c r="F22" s="76"/>
      <c r="G22" s="76"/>
      <c r="H22" s="76"/>
      <c r="I22" s="76"/>
      <c r="J22" s="76"/>
    </row>
  </sheetData>
  <mergeCells count="38">
    <mergeCell ref="D1:N2"/>
    <mergeCell ref="L7:L8"/>
    <mergeCell ref="M7:M8"/>
    <mergeCell ref="C3:C4"/>
    <mergeCell ref="D3:D4"/>
    <mergeCell ref="F3:O3"/>
    <mergeCell ref="C5:C8"/>
    <mergeCell ref="D7:D8"/>
    <mergeCell ref="F7:F8"/>
    <mergeCell ref="G7:G8"/>
    <mergeCell ref="N7:N8"/>
    <mergeCell ref="H7:H8"/>
    <mergeCell ref="I7:I8"/>
    <mergeCell ref="J7:J8"/>
    <mergeCell ref="K7:K8"/>
    <mergeCell ref="E3:E4"/>
    <mergeCell ref="K10:K11"/>
    <mergeCell ref="D12:D13"/>
    <mergeCell ref="H12:H13"/>
    <mergeCell ref="D10:D11"/>
    <mergeCell ref="F10:F11"/>
    <mergeCell ref="G10:G11"/>
    <mergeCell ref="H10:H11"/>
    <mergeCell ref="E7:E8"/>
    <mergeCell ref="E10:E11"/>
    <mergeCell ref="E12:E13"/>
    <mergeCell ref="E14:E15"/>
    <mergeCell ref="C22:J22"/>
    <mergeCell ref="D14:D15"/>
    <mergeCell ref="C9:C15"/>
    <mergeCell ref="I10:I11"/>
    <mergeCell ref="J10:J11"/>
    <mergeCell ref="C20:J20"/>
    <mergeCell ref="C21:J21"/>
    <mergeCell ref="C16:E16"/>
    <mergeCell ref="C17:E17"/>
    <mergeCell ref="C18:E18"/>
    <mergeCell ref="C19:E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A8BA-D3D3-4D6B-97AA-2025755C9A5A}">
  <dimension ref="B1:I104"/>
  <sheetViews>
    <sheetView workbookViewId="0">
      <selection activeCell="D8" sqref="D8"/>
    </sheetView>
  </sheetViews>
  <sheetFormatPr baseColWidth="10" defaultColWidth="9.1640625" defaultRowHeight="13"/>
  <cols>
    <col min="1" max="1" width="9.1640625" style="5"/>
    <col min="2" max="2" width="11.33203125" style="28" customWidth="1"/>
    <col min="3" max="3" width="11.6640625" style="28" customWidth="1"/>
    <col min="4" max="4" width="20.6640625" style="28" bestFit="1" customWidth="1"/>
    <col min="5" max="250" width="9.1640625" style="5"/>
    <col min="251" max="251" width="11.33203125" style="5" customWidth="1"/>
    <col min="252" max="252" width="0" style="5" hidden="1" customWidth="1"/>
    <col min="253" max="253" width="11.6640625" style="5" customWidth="1"/>
    <col min="254" max="254" width="14" style="5" customWidth="1"/>
    <col min="255" max="255" width="15.33203125" style="5" customWidth="1"/>
    <col min="256" max="256" width="12.33203125" style="5" customWidth="1"/>
    <col min="257" max="259" width="9.1640625" style="5"/>
    <col min="260" max="260" width="14" style="5" customWidth="1"/>
    <col min="261" max="506" width="9.1640625" style="5"/>
    <col min="507" max="507" width="11.33203125" style="5" customWidth="1"/>
    <col min="508" max="508" width="0" style="5" hidden="1" customWidth="1"/>
    <col min="509" max="509" width="11.6640625" style="5" customWidth="1"/>
    <col min="510" max="510" width="14" style="5" customWidth="1"/>
    <col min="511" max="511" width="15.33203125" style="5" customWidth="1"/>
    <col min="512" max="512" width="12.33203125" style="5" customWidth="1"/>
    <col min="513" max="515" width="9.1640625" style="5"/>
    <col min="516" max="516" width="14" style="5" customWidth="1"/>
    <col min="517" max="762" width="9.1640625" style="5"/>
    <col min="763" max="763" width="11.33203125" style="5" customWidth="1"/>
    <col min="764" max="764" width="0" style="5" hidden="1" customWidth="1"/>
    <col min="765" max="765" width="11.6640625" style="5" customWidth="1"/>
    <col min="766" max="766" width="14" style="5" customWidth="1"/>
    <col min="767" max="767" width="15.33203125" style="5" customWidth="1"/>
    <col min="768" max="768" width="12.33203125" style="5" customWidth="1"/>
    <col min="769" max="771" width="9.1640625" style="5"/>
    <col min="772" max="772" width="14" style="5" customWidth="1"/>
    <col min="773" max="1018" width="9.1640625" style="5"/>
    <col min="1019" max="1019" width="11.33203125" style="5" customWidth="1"/>
    <col min="1020" max="1020" width="0" style="5" hidden="1" customWidth="1"/>
    <col min="1021" max="1021" width="11.6640625" style="5" customWidth="1"/>
    <col min="1022" max="1022" width="14" style="5" customWidth="1"/>
    <col min="1023" max="1023" width="15.33203125" style="5" customWidth="1"/>
    <col min="1024" max="1024" width="12.33203125" style="5" customWidth="1"/>
    <col min="1025" max="1027" width="9.1640625" style="5"/>
    <col min="1028" max="1028" width="14" style="5" customWidth="1"/>
    <col min="1029" max="1274" width="9.1640625" style="5"/>
    <col min="1275" max="1275" width="11.33203125" style="5" customWidth="1"/>
    <col min="1276" max="1276" width="0" style="5" hidden="1" customWidth="1"/>
    <col min="1277" max="1277" width="11.6640625" style="5" customWidth="1"/>
    <col min="1278" max="1278" width="14" style="5" customWidth="1"/>
    <col min="1279" max="1279" width="15.33203125" style="5" customWidth="1"/>
    <col min="1280" max="1280" width="12.33203125" style="5" customWidth="1"/>
    <col min="1281" max="1283" width="9.1640625" style="5"/>
    <col min="1284" max="1284" width="14" style="5" customWidth="1"/>
    <col min="1285" max="1530" width="9.1640625" style="5"/>
    <col min="1531" max="1531" width="11.33203125" style="5" customWidth="1"/>
    <col min="1532" max="1532" width="0" style="5" hidden="1" customWidth="1"/>
    <col min="1533" max="1533" width="11.6640625" style="5" customWidth="1"/>
    <col min="1534" max="1534" width="14" style="5" customWidth="1"/>
    <col min="1535" max="1535" width="15.33203125" style="5" customWidth="1"/>
    <col min="1536" max="1536" width="12.33203125" style="5" customWidth="1"/>
    <col min="1537" max="1539" width="9.1640625" style="5"/>
    <col min="1540" max="1540" width="14" style="5" customWidth="1"/>
    <col min="1541" max="1786" width="9.1640625" style="5"/>
    <col min="1787" max="1787" width="11.33203125" style="5" customWidth="1"/>
    <col min="1788" max="1788" width="0" style="5" hidden="1" customWidth="1"/>
    <col min="1789" max="1789" width="11.6640625" style="5" customWidth="1"/>
    <col min="1790" max="1790" width="14" style="5" customWidth="1"/>
    <col min="1791" max="1791" width="15.33203125" style="5" customWidth="1"/>
    <col min="1792" max="1792" width="12.33203125" style="5" customWidth="1"/>
    <col min="1793" max="1795" width="9.1640625" style="5"/>
    <col min="1796" max="1796" width="14" style="5" customWidth="1"/>
    <col min="1797" max="2042" width="9.1640625" style="5"/>
    <col min="2043" max="2043" width="11.33203125" style="5" customWidth="1"/>
    <col min="2044" max="2044" width="0" style="5" hidden="1" customWidth="1"/>
    <col min="2045" max="2045" width="11.6640625" style="5" customWidth="1"/>
    <col min="2046" max="2046" width="14" style="5" customWidth="1"/>
    <col min="2047" max="2047" width="15.33203125" style="5" customWidth="1"/>
    <col min="2048" max="2048" width="12.33203125" style="5" customWidth="1"/>
    <col min="2049" max="2051" width="9.1640625" style="5"/>
    <col min="2052" max="2052" width="14" style="5" customWidth="1"/>
    <col min="2053" max="2298" width="9.1640625" style="5"/>
    <col min="2299" max="2299" width="11.33203125" style="5" customWidth="1"/>
    <col min="2300" max="2300" width="0" style="5" hidden="1" customWidth="1"/>
    <col min="2301" max="2301" width="11.6640625" style="5" customWidth="1"/>
    <col min="2302" max="2302" width="14" style="5" customWidth="1"/>
    <col min="2303" max="2303" width="15.33203125" style="5" customWidth="1"/>
    <col min="2304" max="2304" width="12.33203125" style="5" customWidth="1"/>
    <col min="2305" max="2307" width="9.1640625" style="5"/>
    <col min="2308" max="2308" width="14" style="5" customWidth="1"/>
    <col min="2309" max="2554" width="9.1640625" style="5"/>
    <col min="2555" max="2555" width="11.33203125" style="5" customWidth="1"/>
    <col min="2556" max="2556" width="0" style="5" hidden="1" customWidth="1"/>
    <col min="2557" max="2557" width="11.6640625" style="5" customWidth="1"/>
    <col min="2558" max="2558" width="14" style="5" customWidth="1"/>
    <col min="2559" max="2559" width="15.33203125" style="5" customWidth="1"/>
    <col min="2560" max="2560" width="12.33203125" style="5" customWidth="1"/>
    <col min="2561" max="2563" width="9.1640625" style="5"/>
    <col min="2564" max="2564" width="14" style="5" customWidth="1"/>
    <col min="2565" max="2810" width="9.1640625" style="5"/>
    <col min="2811" max="2811" width="11.33203125" style="5" customWidth="1"/>
    <col min="2812" max="2812" width="0" style="5" hidden="1" customWidth="1"/>
    <col min="2813" max="2813" width="11.6640625" style="5" customWidth="1"/>
    <col min="2814" max="2814" width="14" style="5" customWidth="1"/>
    <col min="2815" max="2815" width="15.33203125" style="5" customWidth="1"/>
    <col min="2816" max="2816" width="12.33203125" style="5" customWidth="1"/>
    <col min="2817" max="2819" width="9.1640625" style="5"/>
    <col min="2820" max="2820" width="14" style="5" customWidth="1"/>
    <col min="2821" max="3066" width="9.1640625" style="5"/>
    <col min="3067" max="3067" width="11.33203125" style="5" customWidth="1"/>
    <col min="3068" max="3068" width="0" style="5" hidden="1" customWidth="1"/>
    <col min="3069" max="3069" width="11.6640625" style="5" customWidth="1"/>
    <col min="3070" max="3070" width="14" style="5" customWidth="1"/>
    <col min="3071" max="3071" width="15.33203125" style="5" customWidth="1"/>
    <col min="3072" max="3072" width="12.33203125" style="5" customWidth="1"/>
    <col min="3073" max="3075" width="9.1640625" style="5"/>
    <col min="3076" max="3076" width="14" style="5" customWidth="1"/>
    <col min="3077" max="3322" width="9.1640625" style="5"/>
    <col min="3323" max="3323" width="11.33203125" style="5" customWidth="1"/>
    <col min="3324" max="3324" width="0" style="5" hidden="1" customWidth="1"/>
    <col min="3325" max="3325" width="11.6640625" style="5" customWidth="1"/>
    <col min="3326" max="3326" width="14" style="5" customWidth="1"/>
    <col min="3327" max="3327" width="15.33203125" style="5" customWidth="1"/>
    <col min="3328" max="3328" width="12.33203125" style="5" customWidth="1"/>
    <col min="3329" max="3331" width="9.1640625" style="5"/>
    <col min="3332" max="3332" width="14" style="5" customWidth="1"/>
    <col min="3333" max="3578" width="9.1640625" style="5"/>
    <col min="3579" max="3579" width="11.33203125" style="5" customWidth="1"/>
    <col min="3580" max="3580" width="0" style="5" hidden="1" customWidth="1"/>
    <col min="3581" max="3581" width="11.6640625" style="5" customWidth="1"/>
    <col min="3582" max="3582" width="14" style="5" customWidth="1"/>
    <col min="3583" max="3583" width="15.33203125" style="5" customWidth="1"/>
    <col min="3584" max="3584" width="12.33203125" style="5" customWidth="1"/>
    <col min="3585" max="3587" width="9.1640625" style="5"/>
    <col min="3588" max="3588" width="14" style="5" customWidth="1"/>
    <col min="3589" max="3834" width="9.1640625" style="5"/>
    <col min="3835" max="3835" width="11.33203125" style="5" customWidth="1"/>
    <col min="3836" max="3836" width="0" style="5" hidden="1" customWidth="1"/>
    <col min="3837" max="3837" width="11.6640625" style="5" customWidth="1"/>
    <col min="3838" max="3838" width="14" style="5" customWidth="1"/>
    <col min="3839" max="3839" width="15.33203125" style="5" customWidth="1"/>
    <col min="3840" max="3840" width="12.33203125" style="5" customWidth="1"/>
    <col min="3841" max="3843" width="9.1640625" style="5"/>
    <col min="3844" max="3844" width="14" style="5" customWidth="1"/>
    <col min="3845" max="4090" width="9.1640625" style="5"/>
    <col min="4091" max="4091" width="11.33203125" style="5" customWidth="1"/>
    <col min="4092" max="4092" width="0" style="5" hidden="1" customWidth="1"/>
    <col min="4093" max="4093" width="11.6640625" style="5" customWidth="1"/>
    <col min="4094" max="4094" width="14" style="5" customWidth="1"/>
    <col min="4095" max="4095" width="15.33203125" style="5" customWidth="1"/>
    <col min="4096" max="4096" width="12.33203125" style="5" customWidth="1"/>
    <col min="4097" max="4099" width="9.1640625" style="5"/>
    <col min="4100" max="4100" width="14" style="5" customWidth="1"/>
    <col min="4101" max="4346" width="9.1640625" style="5"/>
    <col min="4347" max="4347" width="11.33203125" style="5" customWidth="1"/>
    <col min="4348" max="4348" width="0" style="5" hidden="1" customWidth="1"/>
    <col min="4349" max="4349" width="11.6640625" style="5" customWidth="1"/>
    <col min="4350" max="4350" width="14" style="5" customWidth="1"/>
    <col min="4351" max="4351" width="15.33203125" style="5" customWidth="1"/>
    <col min="4352" max="4352" width="12.33203125" style="5" customWidth="1"/>
    <col min="4353" max="4355" width="9.1640625" style="5"/>
    <col min="4356" max="4356" width="14" style="5" customWidth="1"/>
    <col min="4357" max="4602" width="9.1640625" style="5"/>
    <col min="4603" max="4603" width="11.33203125" style="5" customWidth="1"/>
    <col min="4604" max="4604" width="0" style="5" hidden="1" customWidth="1"/>
    <col min="4605" max="4605" width="11.6640625" style="5" customWidth="1"/>
    <col min="4606" max="4606" width="14" style="5" customWidth="1"/>
    <col min="4607" max="4607" width="15.33203125" style="5" customWidth="1"/>
    <col min="4608" max="4608" width="12.33203125" style="5" customWidth="1"/>
    <col min="4609" max="4611" width="9.1640625" style="5"/>
    <col min="4612" max="4612" width="14" style="5" customWidth="1"/>
    <col min="4613" max="4858" width="9.1640625" style="5"/>
    <col min="4859" max="4859" width="11.33203125" style="5" customWidth="1"/>
    <col min="4860" max="4860" width="0" style="5" hidden="1" customWidth="1"/>
    <col min="4861" max="4861" width="11.6640625" style="5" customWidth="1"/>
    <col min="4862" max="4862" width="14" style="5" customWidth="1"/>
    <col min="4863" max="4863" width="15.33203125" style="5" customWidth="1"/>
    <col min="4864" max="4864" width="12.33203125" style="5" customWidth="1"/>
    <col min="4865" max="4867" width="9.1640625" style="5"/>
    <col min="4868" max="4868" width="14" style="5" customWidth="1"/>
    <col min="4869" max="5114" width="9.1640625" style="5"/>
    <col min="5115" max="5115" width="11.33203125" style="5" customWidth="1"/>
    <col min="5116" max="5116" width="0" style="5" hidden="1" customWidth="1"/>
    <col min="5117" max="5117" width="11.6640625" style="5" customWidth="1"/>
    <col min="5118" max="5118" width="14" style="5" customWidth="1"/>
    <col min="5119" max="5119" width="15.33203125" style="5" customWidth="1"/>
    <col min="5120" max="5120" width="12.33203125" style="5" customWidth="1"/>
    <col min="5121" max="5123" width="9.1640625" style="5"/>
    <col min="5124" max="5124" width="14" style="5" customWidth="1"/>
    <col min="5125" max="5370" width="9.1640625" style="5"/>
    <col min="5371" max="5371" width="11.33203125" style="5" customWidth="1"/>
    <col min="5372" max="5372" width="0" style="5" hidden="1" customWidth="1"/>
    <col min="5373" max="5373" width="11.6640625" style="5" customWidth="1"/>
    <col min="5374" max="5374" width="14" style="5" customWidth="1"/>
    <col min="5375" max="5375" width="15.33203125" style="5" customWidth="1"/>
    <col min="5376" max="5376" width="12.33203125" style="5" customWidth="1"/>
    <col min="5377" max="5379" width="9.1640625" style="5"/>
    <col min="5380" max="5380" width="14" style="5" customWidth="1"/>
    <col min="5381" max="5626" width="9.1640625" style="5"/>
    <col min="5627" max="5627" width="11.33203125" style="5" customWidth="1"/>
    <col min="5628" max="5628" width="0" style="5" hidden="1" customWidth="1"/>
    <col min="5629" max="5629" width="11.6640625" style="5" customWidth="1"/>
    <col min="5630" max="5630" width="14" style="5" customWidth="1"/>
    <col min="5631" max="5631" width="15.33203125" style="5" customWidth="1"/>
    <col min="5632" max="5632" width="12.33203125" style="5" customWidth="1"/>
    <col min="5633" max="5635" width="9.1640625" style="5"/>
    <col min="5636" max="5636" width="14" style="5" customWidth="1"/>
    <col min="5637" max="5882" width="9.1640625" style="5"/>
    <col min="5883" max="5883" width="11.33203125" style="5" customWidth="1"/>
    <col min="5884" max="5884" width="0" style="5" hidden="1" customWidth="1"/>
    <col min="5885" max="5885" width="11.6640625" style="5" customWidth="1"/>
    <col min="5886" max="5886" width="14" style="5" customWidth="1"/>
    <col min="5887" max="5887" width="15.33203125" style="5" customWidth="1"/>
    <col min="5888" max="5888" width="12.33203125" style="5" customWidth="1"/>
    <col min="5889" max="5891" width="9.1640625" style="5"/>
    <col min="5892" max="5892" width="14" style="5" customWidth="1"/>
    <col min="5893" max="6138" width="9.1640625" style="5"/>
    <col min="6139" max="6139" width="11.33203125" style="5" customWidth="1"/>
    <col min="6140" max="6140" width="0" style="5" hidden="1" customWidth="1"/>
    <col min="6141" max="6141" width="11.6640625" style="5" customWidth="1"/>
    <col min="6142" max="6142" width="14" style="5" customWidth="1"/>
    <col min="6143" max="6143" width="15.33203125" style="5" customWidth="1"/>
    <col min="6144" max="6144" width="12.33203125" style="5" customWidth="1"/>
    <col min="6145" max="6147" width="9.1640625" style="5"/>
    <col min="6148" max="6148" width="14" style="5" customWidth="1"/>
    <col min="6149" max="6394" width="9.1640625" style="5"/>
    <col min="6395" max="6395" width="11.33203125" style="5" customWidth="1"/>
    <col min="6396" max="6396" width="0" style="5" hidden="1" customWidth="1"/>
    <col min="6397" max="6397" width="11.6640625" style="5" customWidth="1"/>
    <col min="6398" max="6398" width="14" style="5" customWidth="1"/>
    <col min="6399" max="6399" width="15.33203125" style="5" customWidth="1"/>
    <col min="6400" max="6400" width="12.33203125" style="5" customWidth="1"/>
    <col min="6401" max="6403" width="9.1640625" style="5"/>
    <col min="6404" max="6404" width="14" style="5" customWidth="1"/>
    <col min="6405" max="6650" width="9.1640625" style="5"/>
    <col min="6651" max="6651" width="11.33203125" style="5" customWidth="1"/>
    <col min="6652" max="6652" width="0" style="5" hidden="1" customWidth="1"/>
    <col min="6653" max="6653" width="11.6640625" style="5" customWidth="1"/>
    <col min="6654" max="6654" width="14" style="5" customWidth="1"/>
    <col min="6655" max="6655" width="15.33203125" style="5" customWidth="1"/>
    <col min="6656" max="6656" width="12.33203125" style="5" customWidth="1"/>
    <col min="6657" max="6659" width="9.1640625" style="5"/>
    <col min="6660" max="6660" width="14" style="5" customWidth="1"/>
    <col min="6661" max="6906" width="9.1640625" style="5"/>
    <col min="6907" max="6907" width="11.33203125" style="5" customWidth="1"/>
    <col min="6908" max="6908" width="0" style="5" hidden="1" customWidth="1"/>
    <col min="6909" max="6909" width="11.6640625" style="5" customWidth="1"/>
    <col min="6910" max="6910" width="14" style="5" customWidth="1"/>
    <col min="6911" max="6911" width="15.33203125" style="5" customWidth="1"/>
    <col min="6912" max="6912" width="12.33203125" style="5" customWidth="1"/>
    <col min="6913" max="6915" width="9.1640625" style="5"/>
    <col min="6916" max="6916" width="14" style="5" customWidth="1"/>
    <col min="6917" max="7162" width="9.1640625" style="5"/>
    <col min="7163" max="7163" width="11.33203125" style="5" customWidth="1"/>
    <col min="7164" max="7164" width="0" style="5" hidden="1" customWidth="1"/>
    <col min="7165" max="7165" width="11.6640625" style="5" customWidth="1"/>
    <col min="7166" max="7166" width="14" style="5" customWidth="1"/>
    <col min="7167" max="7167" width="15.33203125" style="5" customWidth="1"/>
    <col min="7168" max="7168" width="12.33203125" style="5" customWidth="1"/>
    <col min="7169" max="7171" width="9.1640625" style="5"/>
    <col min="7172" max="7172" width="14" style="5" customWidth="1"/>
    <col min="7173" max="7418" width="9.1640625" style="5"/>
    <col min="7419" max="7419" width="11.33203125" style="5" customWidth="1"/>
    <col min="7420" max="7420" width="0" style="5" hidden="1" customWidth="1"/>
    <col min="7421" max="7421" width="11.6640625" style="5" customWidth="1"/>
    <col min="7422" max="7422" width="14" style="5" customWidth="1"/>
    <col min="7423" max="7423" width="15.33203125" style="5" customWidth="1"/>
    <col min="7424" max="7424" width="12.33203125" style="5" customWidth="1"/>
    <col min="7425" max="7427" width="9.1640625" style="5"/>
    <col min="7428" max="7428" width="14" style="5" customWidth="1"/>
    <col min="7429" max="7674" width="9.1640625" style="5"/>
    <col min="7675" max="7675" width="11.33203125" style="5" customWidth="1"/>
    <col min="7676" max="7676" width="0" style="5" hidden="1" customWidth="1"/>
    <col min="7677" max="7677" width="11.6640625" style="5" customWidth="1"/>
    <col min="7678" max="7678" width="14" style="5" customWidth="1"/>
    <col min="7679" max="7679" width="15.33203125" style="5" customWidth="1"/>
    <col min="7680" max="7680" width="12.33203125" style="5" customWidth="1"/>
    <col min="7681" max="7683" width="9.1640625" style="5"/>
    <col min="7684" max="7684" width="14" style="5" customWidth="1"/>
    <col min="7685" max="7930" width="9.1640625" style="5"/>
    <col min="7931" max="7931" width="11.33203125" style="5" customWidth="1"/>
    <col min="7932" max="7932" width="0" style="5" hidden="1" customWidth="1"/>
    <col min="7933" max="7933" width="11.6640625" style="5" customWidth="1"/>
    <col min="7934" max="7934" width="14" style="5" customWidth="1"/>
    <col min="7935" max="7935" width="15.33203125" style="5" customWidth="1"/>
    <col min="7936" max="7936" width="12.33203125" style="5" customWidth="1"/>
    <col min="7937" max="7939" width="9.1640625" style="5"/>
    <col min="7940" max="7940" width="14" style="5" customWidth="1"/>
    <col min="7941" max="8186" width="9.1640625" style="5"/>
    <col min="8187" max="8187" width="11.33203125" style="5" customWidth="1"/>
    <col min="8188" max="8188" width="0" style="5" hidden="1" customWidth="1"/>
    <col min="8189" max="8189" width="11.6640625" style="5" customWidth="1"/>
    <col min="8190" max="8190" width="14" style="5" customWidth="1"/>
    <col min="8191" max="8191" width="15.33203125" style="5" customWidth="1"/>
    <col min="8192" max="8192" width="12.33203125" style="5" customWidth="1"/>
    <col min="8193" max="8195" width="9.1640625" style="5"/>
    <col min="8196" max="8196" width="14" style="5" customWidth="1"/>
    <col min="8197" max="8442" width="9.1640625" style="5"/>
    <col min="8443" max="8443" width="11.33203125" style="5" customWidth="1"/>
    <col min="8444" max="8444" width="0" style="5" hidden="1" customWidth="1"/>
    <col min="8445" max="8445" width="11.6640625" style="5" customWidth="1"/>
    <col min="8446" max="8446" width="14" style="5" customWidth="1"/>
    <col min="8447" max="8447" width="15.33203125" style="5" customWidth="1"/>
    <col min="8448" max="8448" width="12.33203125" style="5" customWidth="1"/>
    <col min="8449" max="8451" width="9.1640625" style="5"/>
    <col min="8452" max="8452" width="14" style="5" customWidth="1"/>
    <col min="8453" max="8698" width="9.1640625" style="5"/>
    <col min="8699" max="8699" width="11.33203125" style="5" customWidth="1"/>
    <col min="8700" max="8700" width="0" style="5" hidden="1" customWidth="1"/>
    <col min="8701" max="8701" width="11.6640625" style="5" customWidth="1"/>
    <col min="8702" max="8702" width="14" style="5" customWidth="1"/>
    <col min="8703" max="8703" width="15.33203125" style="5" customWidth="1"/>
    <col min="8704" max="8704" width="12.33203125" style="5" customWidth="1"/>
    <col min="8705" max="8707" width="9.1640625" style="5"/>
    <col min="8708" max="8708" width="14" style="5" customWidth="1"/>
    <col min="8709" max="8954" width="9.1640625" style="5"/>
    <col min="8955" max="8955" width="11.33203125" style="5" customWidth="1"/>
    <col min="8956" max="8956" width="0" style="5" hidden="1" customWidth="1"/>
    <col min="8957" max="8957" width="11.6640625" style="5" customWidth="1"/>
    <col min="8958" max="8958" width="14" style="5" customWidth="1"/>
    <col min="8959" max="8959" width="15.33203125" style="5" customWidth="1"/>
    <col min="8960" max="8960" width="12.33203125" style="5" customWidth="1"/>
    <col min="8961" max="8963" width="9.1640625" style="5"/>
    <col min="8964" max="8964" width="14" style="5" customWidth="1"/>
    <col min="8965" max="9210" width="9.1640625" style="5"/>
    <col min="9211" max="9211" width="11.33203125" style="5" customWidth="1"/>
    <col min="9212" max="9212" width="0" style="5" hidden="1" customWidth="1"/>
    <col min="9213" max="9213" width="11.6640625" style="5" customWidth="1"/>
    <col min="9214" max="9214" width="14" style="5" customWidth="1"/>
    <col min="9215" max="9215" width="15.33203125" style="5" customWidth="1"/>
    <col min="9216" max="9216" width="12.33203125" style="5" customWidth="1"/>
    <col min="9217" max="9219" width="9.1640625" style="5"/>
    <col min="9220" max="9220" width="14" style="5" customWidth="1"/>
    <col min="9221" max="9466" width="9.1640625" style="5"/>
    <col min="9467" max="9467" width="11.33203125" style="5" customWidth="1"/>
    <col min="9468" max="9468" width="0" style="5" hidden="1" customWidth="1"/>
    <col min="9469" max="9469" width="11.6640625" style="5" customWidth="1"/>
    <col min="9470" max="9470" width="14" style="5" customWidth="1"/>
    <col min="9471" max="9471" width="15.33203125" style="5" customWidth="1"/>
    <col min="9472" max="9472" width="12.33203125" style="5" customWidth="1"/>
    <col min="9473" max="9475" width="9.1640625" style="5"/>
    <col min="9476" max="9476" width="14" style="5" customWidth="1"/>
    <col min="9477" max="9722" width="9.1640625" style="5"/>
    <col min="9723" max="9723" width="11.33203125" style="5" customWidth="1"/>
    <col min="9724" max="9724" width="0" style="5" hidden="1" customWidth="1"/>
    <col min="9725" max="9725" width="11.6640625" style="5" customWidth="1"/>
    <col min="9726" max="9726" width="14" style="5" customWidth="1"/>
    <col min="9727" max="9727" width="15.33203125" style="5" customWidth="1"/>
    <col min="9728" max="9728" width="12.33203125" style="5" customWidth="1"/>
    <col min="9729" max="9731" width="9.1640625" style="5"/>
    <col min="9732" max="9732" width="14" style="5" customWidth="1"/>
    <col min="9733" max="9978" width="9.1640625" style="5"/>
    <col min="9979" max="9979" width="11.33203125" style="5" customWidth="1"/>
    <col min="9980" max="9980" width="0" style="5" hidden="1" customWidth="1"/>
    <col min="9981" max="9981" width="11.6640625" style="5" customWidth="1"/>
    <col min="9982" max="9982" width="14" style="5" customWidth="1"/>
    <col min="9983" max="9983" width="15.33203125" style="5" customWidth="1"/>
    <col min="9984" max="9984" width="12.33203125" style="5" customWidth="1"/>
    <col min="9985" max="9987" width="9.1640625" style="5"/>
    <col min="9988" max="9988" width="14" style="5" customWidth="1"/>
    <col min="9989" max="10234" width="9.1640625" style="5"/>
    <col min="10235" max="10235" width="11.33203125" style="5" customWidth="1"/>
    <col min="10236" max="10236" width="0" style="5" hidden="1" customWidth="1"/>
    <col min="10237" max="10237" width="11.6640625" style="5" customWidth="1"/>
    <col min="10238" max="10238" width="14" style="5" customWidth="1"/>
    <col min="10239" max="10239" width="15.33203125" style="5" customWidth="1"/>
    <col min="10240" max="10240" width="12.33203125" style="5" customWidth="1"/>
    <col min="10241" max="10243" width="9.1640625" style="5"/>
    <col min="10244" max="10244" width="14" style="5" customWidth="1"/>
    <col min="10245" max="10490" width="9.1640625" style="5"/>
    <col min="10491" max="10491" width="11.33203125" style="5" customWidth="1"/>
    <col min="10492" max="10492" width="0" style="5" hidden="1" customWidth="1"/>
    <col min="10493" max="10493" width="11.6640625" style="5" customWidth="1"/>
    <col min="10494" max="10494" width="14" style="5" customWidth="1"/>
    <col min="10495" max="10495" width="15.33203125" style="5" customWidth="1"/>
    <col min="10496" max="10496" width="12.33203125" style="5" customWidth="1"/>
    <col min="10497" max="10499" width="9.1640625" style="5"/>
    <col min="10500" max="10500" width="14" style="5" customWidth="1"/>
    <col min="10501" max="10746" width="9.1640625" style="5"/>
    <col min="10747" max="10747" width="11.33203125" style="5" customWidth="1"/>
    <col min="10748" max="10748" width="0" style="5" hidden="1" customWidth="1"/>
    <col min="10749" max="10749" width="11.6640625" style="5" customWidth="1"/>
    <col min="10750" max="10750" width="14" style="5" customWidth="1"/>
    <col min="10751" max="10751" width="15.33203125" style="5" customWidth="1"/>
    <col min="10752" max="10752" width="12.33203125" style="5" customWidth="1"/>
    <col min="10753" max="10755" width="9.1640625" style="5"/>
    <col min="10756" max="10756" width="14" style="5" customWidth="1"/>
    <col min="10757" max="11002" width="9.1640625" style="5"/>
    <col min="11003" max="11003" width="11.33203125" style="5" customWidth="1"/>
    <col min="11004" max="11004" width="0" style="5" hidden="1" customWidth="1"/>
    <col min="11005" max="11005" width="11.6640625" style="5" customWidth="1"/>
    <col min="11006" max="11006" width="14" style="5" customWidth="1"/>
    <col min="11007" max="11007" width="15.33203125" style="5" customWidth="1"/>
    <col min="11008" max="11008" width="12.33203125" style="5" customWidth="1"/>
    <col min="11009" max="11011" width="9.1640625" style="5"/>
    <col min="11012" max="11012" width="14" style="5" customWidth="1"/>
    <col min="11013" max="11258" width="9.1640625" style="5"/>
    <col min="11259" max="11259" width="11.33203125" style="5" customWidth="1"/>
    <col min="11260" max="11260" width="0" style="5" hidden="1" customWidth="1"/>
    <col min="11261" max="11261" width="11.6640625" style="5" customWidth="1"/>
    <col min="11262" max="11262" width="14" style="5" customWidth="1"/>
    <col min="11263" max="11263" width="15.33203125" style="5" customWidth="1"/>
    <col min="11264" max="11264" width="12.33203125" style="5" customWidth="1"/>
    <col min="11265" max="11267" width="9.1640625" style="5"/>
    <col min="11268" max="11268" width="14" style="5" customWidth="1"/>
    <col min="11269" max="11514" width="9.1640625" style="5"/>
    <col min="11515" max="11515" width="11.33203125" style="5" customWidth="1"/>
    <col min="11516" max="11516" width="0" style="5" hidden="1" customWidth="1"/>
    <col min="11517" max="11517" width="11.6640625" style="5" customWidth="1"/>
    <col min="11518" max="11518" width="14" style="5" customWidth="1"/>
    <col min="11519" max="11519" width="15.33203125" style="5" customWidth="1"/>
    <col min="11520" max="11520" width="12.33203125" style="5" customWidth="1"/>
    <col min="11521" max="11523" width="9.1640625" style="5"/>
    <col min="11524" max="11524" width="14" style="5" customWidth="1"/>
    <col min="11525" max="11770" width="9.1640625" style="5"/>
    <col min="11771" max="11771" width="11.33203125" style="5" customWidth="1"/>
    <col min="11772" max="11772" width="0" style="5" hidden="1" customWidth="1"/>
    <col min="11773" max="11773" width="11.6640625" style="5" customWidth="1"/>
    <col min="11774" max="11774" width="14" style="5" customWidth="1"/>
    <col min="11775" max="11775" width="15.33203125" style="5" customWidth="1"/>
    <col min="11776" max="11776" width="12.33203125" style="5" customWidth="1"/>
    <col min="11777" max="11779" width="9.1640625" style="5"/>
    <col min="11780" max="11780" width="14" style="5" customWidth="1"/>
    <col min="11781" max="12026" width="9.1640625" style="5"/>
    <col min="12027" max="12027" width="11.33203125" style="5" customWidth="1"/>
    <col min="12028" max="12028" width="0" style="5" hidden="1" customWidth="1"/>
    <col min="12029" max="12029" width="11.6640625" style="5" customWidth="1"/>
    <col min="12030" max="12030" width="14" style="5" customWidth="1"/>
    <col min="12031" max="12031" width="15.33203125" style="5" customWidth="1"/>
    <col min="12032" max="12032" width="12.33203125" style="5" customWidth="1"/>
    <col min="12033" max="12035" width="9.1640625" style="5"/>
    <col min="12036" max="12036" width="14" style="5" customWidth="1"/>
    <col min="12037" max="12282" width="9.1640625" style="5"/>
    <col min="12283" max="12283" width="11.33203125" style="5" customWidth="1"/>
    <col min="12284" max="12284" width="0" style="5" hidden="1" customWidth="1"/>
    <col min="12285" max="12285" width="11.6640625" style="5" customWidth="1"/>
    <col min="12286" max="12286" width="14" style="5" customWidth="1"/>
    <col min="12287" max="12287" width="15.33203125" style="5" customWidth="1"/>
    <col min="12288" max="12288" width="12.33203125" style="5" customWidth="1"/>
    <col min="12289" max="12291" width="9.1640625" style="5"/>
    <col min="12292" max="12292" width="14" style="5" customWidth="1"/>
    <col min="12293" max="12538" width="9.1640625" style="5"/>
    <col min="12539" max="12539" width="11.33203125" style="5" customWidth="1"/>
    <col min="12540" max="12540" width="0" style="5" hidden="1" customWidth="1"/>
    <col min="12541" max="12541" width="11.6640625" style="5" customWidth="1"/>
    <col min="12542" max="12542" width="14" style="5" customWidth="1"/>
    <col min="12543" max="12543" width="15.33203125" style="5" customWidth="1"/>
    <col min="12544" max="12544" width="12.33203125" style="5" customWidth="1"/>
    <col min="12545" max="12547" width="9.1640625" style="5"/>
    <col min="12548" max="12548" width="14" style="5" customWidth="1"/>
    <col min="12549" max="12794" width="9.1640625" style="5"/>
    <col min="12795" max="12795" width="11.33203125" style="5" customWidth="1"/>
    <col min="12796" max="12796" width="0" style="5" hidden="1" customWidth="1"/>
    <col min="12797" max="12797" width="11.6640625" style="5" customWidth="1"/>
    <col min="12798" max="12798" width="14" style="5" customWidth="1"/>
    <col min="12799" max="12799" width="15.33203125" style="5" customWidth="1"/>
    <col min="12800" max="12800" width="12.33203125" style="5" customWidth="1"/>
    <col min="12801" max="12803" width="9.1640625" style="5"/>
    <col min="12804" max="12804" width="14" style="5" customWidth="1"/>
    <col min="12805" max="13050" width="9.1640625" style="5"/>
    <col min="13051" max="13051" width="11.33203125" style="5" customWidth="1"/>
    <col min="13052" max="13052" width="0" style="5" hidden="1" customWidth="1"/>
    <col min="13053" max="13053" width="11.6640625" style="5" customWidth="1"/>
    <col min="13054" max="13054" width="14" style="5" customWidth="1"/>
    <col min="13055" max="13055" width="15.33203125" style="5" customWidth="1"/>
    <col min="13056" max="13056" width="12.33203125" style="5" customWidth="1"/>
    <col min="13057" max="13059" width="9.1640625" style="5"/>
    <col min="13060" max="13060" width="14" style="5" customWidth="1"/>
    <col min="13061" max="13306" width="9.1640625" style="5"/>
    <col min="13307" max="13307" width="11.33203125" style="5" customWidth="1"/>
    <col min="13308" max="13308" width="0" style="5" hidden="1" customWidth="1"/>
    <col min="13309" max="13309" width="11.6640625" style="5" customWidth="1"/>
    <col min="13310" max="13310" width="14" style="5" customWidth="1"/>
    <col min="13311" max="13311" width="15.33203125" style="5" customWidth="1"/>
    <col min="13312" max="13312" width="12.33203125" style="5" customWidth="1"/>
    <col min="13313" max="13315" width="9.1640625" style="5"/>
    <col min="13316" max="13316" width="14" style="5" customWidth="1"/>
    <col min="13317" max="13562" width="9.1640625" style="5"/>
    <col min="13563" max="13563" width="11.33203125" style="5" customWidth="1"/>
    <col min="13564" max="13564" width="0" style="5" hidden="1" customWidth="1"/>
    <col min="13565" max="13565" width="11.6640625" style="5" customWidth="1"/>
    <col min="13566" max="13566" width="14" style="5" customWidth="1"/>
    <col min="13567" max="13567" width="15.33203125" style="5" customWidth="1"/>
    <col min="13568" max="13568" width="12.33203125" style="5" customWidth="1"/>
    <col min="13569" max="13571" width="9.1640625" style="5"/>
    <col min="13572" max="13572" width="14" style="5" customWidth="1"/>
    <col min="13573" max="13818" width="9.1640625" style="5"/>
    <col min="13819" max="13819" width="11.33203125" style="5" customWidth="1"/>
    <col min="13820" max="13820" width="0" style="5" hidden="1" customWidth="1"/>
    <col min="13821" max="13821" width="11.6640625" style="5" customWidth="1"/>
    <col min="13822" max="13822" width="14" style="5" customWidth="1"/>
    <col min="13823" max="13823" width="15.33203125" style="5" customWidth="1"/>
    <col min="13824" max="13824" width="12.33203125" style="5" customWidth="1"/>
    <col min="13825" max="13827" width="9.1640625" style="5"/>
    <col min="13828" max="13828" width="14" style="5" customWidth="1"/>
    <col min="13829" max="14074" width="9.1640625" style="5"/>
    <col min="14075" max="14075" width="11.33203125" style="5" customWidth="1"/>
    <col min="14076" max="14076" width="0" style="5" hidden="1" customWidth="1"/>
    <col min="14077" max="14077" width="11.6640625" style="5" customWidth="1"/>
    <col min="14078" max="14078" width="14" style="5" customWidth="1"/>
    <col min="14079" max="14079" width="15.33203125" style="5" customWidth="1"/>
    <col min="14080" max="14080" width="12.33203125" style="5" customWidth="1"/>
    <col min="14081" max="14083" width="9.1640625" style="5"/>
    <col min="14084" max="14084" width="14" style="5" customWidth="1"/>
    <col min="14085" max="14330" width="9.1640625" style="5"/>
    <col min="14331" max="14331" width="11.33203125" style="5" customWidth="1"/>
    <col min="14332" max="14332" width="0" style="5" hidden="1" customWidth="1"/>
    <col min="14333" max="14333" width="11.6640625" style="5" customWidth="1"/>
    <col min="14334" max="14334" width="14" style="5" customWidth="1"/>
    <col min="14335" max="14335" width="15.33203125" style="5" customWidth="1"/>
    <col min="14336" max="14336" width="12.33203125" style="5" customWidth="1"/>
    <col min="14337" max="14339" width="9.1640625" style="5"/>
    <col min="14340" max="14340" width="14" style="5" customWidth="1"/>
    <col min="14341" max="14586" width="9.1640625" style="5"/>
    <col min="14587" max="14587" width="11.33203125" style="5" customWidth="1"/>
    <col min="14588" max="14588" width="0" style="5" hidden="1" customWidth="1"/>
    <col min="14589" max="14589" width="11.6640625" style="5" customWidth="1"/>
    <col min="14590" max="14590" width="14" style="5" customWidth="1"/>
    <col min="14591" max="14591" width="15.33203125" style="5" customWidth="1"/>
    <col min="14592" max="14592" width="12.33203125" style="5" customWidth="1"/>
    <col min="14593" max="14595" width="9.1640625" style="5"/>
    <col min="14596" max="14596" width="14" style="5" customWidth="1"/>
    <col min="14597" max="14842" width="9.1640625" style="5"/>
    <col min="14843" max="14843" width="11.33203125" style="5" customWidth="1"/>
    <col min="14844" max="14844" width="0" style="5" hidden="1" customWidth="1"/>
    <col min="14845" max="14845" width="11.6640625" style="5" customWidth="1"/>
    <col min="14846" max="14846" width="14" style="5" customWidth="1"/>
    <col min="14847" max="14847" width="15.33203125" style="5" customWidth="1"/>
    <col min="14848" max="14848" width="12.33203125" style="5" customWidth="1"/>
    <col min="14849" max="14851" width="9.1640625" style="5"/>
    <col min="14852" max="14852" width="14" style="5" customWidth="1"/>
    <col min="14853" max="15098" width="9.1640625" style="5"/>
    <col min="15099" max="15099" width="11.33203125" style="5" customWidth="1"/>
    <col min="15100" max="15100" width="0" style="5" hidden="1" customWidth="1"/>
    <col min="15101" max="15101" width="11.6640625" style="5" customWidth="1"/>
    <col min="15102" max="15102" width="14" style="5" customWidth="1"/>
    <col min="15103" max="15103" width="15.33203125" style="5" customWidth="1"/>
    <col min="15104" max="15104" width="12.33203125" style="5" customWidth="1"/>
    <col min="15105" max="15107" width="9.1640625" style="5"/>
    <col min="15108" max="15108" width="14" style="5" customWidth="1"/>
    <col min="15109" max="15354" width="9.1640625" style="5"/>
    <col min="15355" max="15355" width="11.33203125" style="5" customWidth="1"/>
    <col min="15356" max="15356" width="0" style="5" hidden="1" customWidth="1"/>
    <col min="15357" max="15357" width="11.6640625" style="5" customWidth="1"/>
    <col min="15358" max="15358" width="14" style="5" customWidth="1"/>
    <col min="15359" max="15359" width="15.33203125" style="5" customWidth="1"/>
    <col min="15360" max="15360" width="12.33203125" style="5" customWidth="1"/>
    <col min="15361" max="15363" width="9.1640625" style="5"/>
    <col min="15364" max="15364" width="14" style="5" customWidth="1"/>
    <col min="15365" max="15610" width="9.1640625" style="5"/>
    <col min="15611" max="15611" width="11.33203125" style="5" customWidth="1"/>
    <col min="15612" max="15612" width="0" style="5" hidden="1" customWidth="1"/>
    <col min="15613" max="15613" width="11.6640625" style="5" customWidth="1"/>
    <col min="15614" max="15614" width="14" style="5" customWidth="1"/>
    <col min="15615" max="15615" width="15.33203125" style="5" customWidth="1"/>
    <col min="15616" max="15616" width="12.33203125" style="5" customWidth="1"/>
    <col min="15617" max="15619" width="9.1640625" style="5"/>
    <col min="15620" max="15620" width="14" style="5" customWidth="1"/>
    <col min="15621" max="15866" width="9.1640625" style="5"/>
    <col min="15867" max="15867" width="11.33203125" style="5" customWidth="1"/>
    <col min="15868" max="15868" width="0" style="5" hidden="1" customWidth="1"/>
    <col min="15869" max="15869" width="11.6640625" style="5" customWidth="1"/>
    <col min="15870" max="15870" width="14" style="5" customWidth="1"/>
    <col min="15871" max="15871" width="15.33203125" style="5" customWidth="1"/>
    <col min="15872" max="15872" width="12.33203125" style="5" customWidth="1"/>
    <col min="15873" max="15875" width="9.1640625" style="5"/>
    <col min="15876" max="15876" width="14" style="5" customWidth="1"/>
    <col min="15877" max="16122" width="9.1640625" style="5"/>
    <col min="16123" max="16123" width="11.33203125" style="5" customWidth="1"/>
    <col min="16124" max="16124" width="0" style="5" hidden="1" customWidth="1"/>
    <col min="16125" max="16125" width="11.6640625" style="5" customWidth="1"/>
    <col min="16126" max="16126" width="14" style="5" customWidth="1"/>
    <col min="16127" max="16127" width="15.33203125" style="5" customWidth="1"/>
    <col min="16128" max="16128" width="12.33203125" style="5" customWidth="1"/>
    <col min="16129" max="16131" width="9.1640625" style="5"/>
    <col min="16132" max="16132" width="14" style="5" customWidth="1"/>
    <col min="16133" max="16384" width="9.1640625" style="5"/>
  </cols>
  <sheetData>
    <row r="1" spans="2:9" ht="13.25" customHeight="1">
      <c r="B1" s="85" t="s">
        <v>168</v>
      </c>
      <c r="C1" s="85"/>
      <c r="D1" s="85"/>
    </row>
    <row r="2" spans="2:9" ht="13.25" customHeight="1">
      <c r="B2" s="86"/>
      <c r="C2" s="86"/>
      <c r="D2" s="86"/>
      <c r="E2" s="87" t="s">
        <v>169</v>
      </c>
      <c r="F2" s="87"/>
      <c r="G2" s="87"/>
      <c r="H2" s="87"/>
      <c r="I2" s="87"/>
    </row>
    <row r="3" spans="2:9">
      <c r="B3" s="53" t="s">
        <v>25</v>
      </c>
      <c r="C3" s="53" t="s">
        <v>170</v>
      </c>
      <c r="D3" s="53" t="s">
        <v>171</v>
      </c>
    </row>
    <row r="4" spans="2:9">
      <c r="B4" s="28" t="s">
        <v>26</v>
      </c>
      <c r="C4" s="28">
        <v>103.4</v>
      </c>
      <c r="D4" s="28">
        <v>60.2</v>
      </c>
    </row>
    <row r="5" spans="2:9">
      <c r="B5" s="28" t="s">
        <v>26</v>
      </c>
      <c r="C5" s="28">
        <v>128.30000000000001</v>
      </c>
      <c r="D5" s="28">
        <v>74.099999999999994</v>
      </c>
    </row>
    <row r="6" spans="2:9">
      <c r="B6" s="28" t="s">
        <v>27</v>
      </c>
      <c r="C6" s="28">
        <v>153.4</v>
      </c>
      <c r="D6" s="28">
        <v>89.3</v>
      </c>
    </row>
    <row r="7" spans="2:9">
      <c r="B7" s="28" t="s">
        <v>27</v>
      </c>
      <c r="C7" s="28">
        <v>178.4</v>
      </c>
      <c r="D7" s="28">
        <v>103</v>
      </c>
    </row>
    <row r="8" spans="2:9">
      <c r="B8" s="28" t="s">
        <v>27</v>
      </c>
      <c r="C8" s="28">
        <v>203.4</v>
      </c>
      <c r="D8" s="28">
        <v>116.4</v>
      </c>
    </row>
    <row r="9" spans="2:9">
      <c r="B9" s="28" t="s">
        <v>27</v>
      </c>
      <c r="C9" s="28">
        <v>228.4</v>
      </c>
      <c r="D9" s="28">
        <v>129.30000000000001</v>
      </c>
    </row>
    <row r="10" spans="2:9">
      <c r="B10" s="28" t="s">
        <v>27</v>
      </c>
      <c r="C10" s="28">
        <v>253.4</v>
      </c>
      <c r="D10" s="28">
        <v>141.69999999999999</v>
      </c>
    </row>
    <row r="11" spans="2:9">
      <c r="B11" s="28" t="s">
        <v>27</v>
      </c>
      <c r="C11" s="28">
        <v>278.39999999999998</v>
      </c>
      <c r="D11" s="28">
        <v>156.30000000000001</v>
      </c>
    </row>
    <row r="12" spans="2:9">
      <c r="B12" s="28" t="s">
        <v>27</v>
      </c>
      <c r="C12" s="28">
        <v>303.39999999999998</v>
      </c>
      <c r="D12" s="28">
        <v>168</v>
      </c>
    </row>
    <row r="13" spans="2:9">
      <c r="B13" s="28" t="s">
        <v>27</v>
      </c>
      <c r="C13" s="28">
        <v>328.4</v>
      </c>
      <c r="D13" s="28">
        <v>180.7</v>
      </c>
    </row>
    <row r="14" spans="2:9">
      <c r="B14" s="28" t="s">
        <v>27</v>
      </c>
      <c r="C14" s="28">
        <v>353.4</v>
      </c>
      <c r="D14" s="28">
        <v>192.9</v>
      </c>
    </row>
    <row r="15" spans="2:9">
      <c r="B15" s="28" t="s">
        <v>27</v>
      </c>
      <c r="C15" s="28">
        <v>378.4</v>
      </c>
      <c r="D15" s="28">
        <v>205</v>
      </c>
    </row>
    <row r="16" spans="2:9">
      <c r="B16" s="28" t="s">
        <v>27</v>
      </c>
      <c r="C16" s="28">
        <v>403.4</v>
      </c>
      <c r="D16" s="28">
        <v>217.7</v>
      </c>
    </row>
    <row r="17" spans="2:4">
      <c r="B17" s="28" t="s">
        <v>27</v>
      </c>
      <c r="C17" s="28">
        <v>428.3</v>
      </c>
      <c r="D17" s="28">
        <v>229.5</v>
      </c>
    </row>
    <row r="18" spans="2:4">
      <c r="B18" s="28" t="s">
        <v>27</v>
      </c>
      <c r="C18" s="28">
        <v>453.3</v>
      </c>
      <c r="D18" s="28">
        <v>241.1</v>
      </c>
    </row>
    <row r="19" spans="2:4">
      <c r="B19" s="28" t="s">
        <v>27</v>
      </c>
      <c r="C19" s="28">
        <v>478.4</v>
      </c>
      <c r="D19" s="28">
        <v>253.8</v>
      </c>
    </row>
    <row r="20" spans="2:4">
      <c r="B20" s="28" t="s">
        <v>27</v>
      </c>
      <c r="C20" s="28">
        <v>503.4</v>
      </c>
      <c r="D20" s="28">
        <v>265.2</v>
      </c>
    </row>
    <row r="21" spans="2:4">
      <c r="B21" s="28" t="s">
        <v>27</v>
      </c>
      <c r="C21" s="28">
        <v>528.4</v>
      </c>
      <c r="D21" s="28">
        <v>276.7</v>
      </c>
    </row>
    <row r="22" spans="2:4">
      <c r="B22" s="28" t="s">
        <v>27</v>
      </c>
      <c r="C22" s="28">
        <v>553.4</v>
      </c>
      <c r="D22" s="28">
        <v>288.10000000000002</v>
      </c>
    </row>
    <row r="23" spans="2:4">
      <c r="B23" s="28" t="s">
        <v>27</v>
      </c>
      <c r="C23" s="28">
        <v>578.4</v>
      </c>
      <c r="D23" s="28">
        <v>299.60000000000002</v>
      </c>
    </row>
    <row r="24" spans="2:4">
      <c r="B24" s="28" t="s">
        <v>27</v>
      </c>
      <c r="C24" s="28">
        <v>603.4</v>
      </c>
      <c r="D24" s="28">
        <v>311</v>
      </c>
    </row>
    <row r="25" spans="2:4">
      <c r="B25" s="28" t="s">
        <v>27</v>
      </c>
      <c r="C25" s="28">
        <v>628.4</v>
      </c>
      <c r="D25" s="28">
        <v>322.60000000000002</v>
      </c>
    </row>
    <row r="26" spans="2:4">
      <c r="B26" s="28" t="s">
        <v>27</v>
      </c>
      <c r="C26" s="28">
        <v>653.4</v>
      </c>
      <c r="D26" s="28">
        <v>334.7</v>
      </c>
    </row>
    <row r="27" spans="2:4">
      <c r="B27" s="28" t="s">
        <v>27</v>
      </c>
      <c r="C27" s="28">
        <v>678.4</v>
      </c>
      <c r="D27" s="28">
        <v>345.3</v>
      </c>
    </row>
    <row r="28" spans="2:4">
      <c r="B28" s="28" t="s">
        <v>27</v>
      </c>
      <c r="C28" s="28">
        <v>703.4</v>
      </c>
      <c r="D28" s="28">
        <v>356.5</v>
      </c>
    </row>
    <row r="29" spans="2:4">
      <c r="B29" s="28" t="s">
        <v>27</v>
      </c>
      <c r="C29" s="28">
        <v>728.4</v>
      </c>
      <c r="D29" s="28">
        <v>367.6</v>
      </c>
    </row>
    <row r="30" spans="2:4">
      <c r="B30" s="28" t="s">
        <v>27</v>
      </c>
      <c r="C30" s="28">
        <v>753.4</v>
      </c>
      <c r="D30" s="28">
        <v>379.5</v>
      </c>
    </row>
    <row r="31" spans="2:4">
      <c r="B31" s="28" t="s">
        <v>27</v>
      </c>
      <c r="C31" s="28">
        <v>778.4</v>
      </c>
      <c r="D31" s="28">
        <v>391.8</v>
      </c>
    </row>
    <row r="32" spans="2:4">
      <c r="B32" s="28" t="s">
        <v>27</v>
      </c>
      <c r="C32" s="28">
        <v>803.4</v>
      </c>
      <c r="D32" s="28">
        <v>401.6</v>
      </c>
    </row>
    <row r="33" spans="2:4">
      <c r="B33" s="28" t="s">
        <v>27</v>
      </c>
      <c r="C33" s="28">
        <v>828.4</v>
      </c>
      <c r="D33" s="28">
        <v>412.4</v>
      </c>
    </row>
    <row r="34" spans="2:4">
      <c r="B34" s="28" t="s">
        <v>27</v>
      </c>
      <c r="C34" s="28">
        <v>853.4</v>
      </c>
      <c r="D34" s="28">
        <v>423.5</v>
      </c>
    </row>
    <row r="35" spans="2:4">
      <c r="B35" s="28" t="s">
        <v>27</v>
      </c>
      <c r="C35" s="28">
        <v>878.4</v>
      </c>
      <c r="D35" s="28">
        <v>434.1</v>
      </c>
    </row>
    <row r="36" spans="2:4">
      <c r="B36" s="28" t="s">
        <v>27</v>
      </c>
      <c r="C36" s="28">
        <v>903.4</v>
      </c>
      <c r="D36" s="28">
        <v>445.5</v>
      </c>
    </row>
    <row r="37" spans="2:4">
      <c r="B37" s="28" t="s">
        <v>27</v>
      </c>
      <c r="C37" s="28">
        <v>911.3</v>
      </c>
      <c r="D37" s="28">
        <v>448.8</v>
      </c>
    </row>
    <row r="38" spans="2:4">
      <c r="B38" s="28" t="s">
        <v>27</v>
      </c>
      <c r="C38" s="28">
        <v>928.4</v>
      </c>
      <c r="D38" s="28">
        <v>455.5</v>
      </c>
    </row>
    <row r="39" spans="2:4">
      <c r="B39" s="28" t="s">
        <v>27</v>
      </c>
      <c r="C39" s="28">
        <v>953.4</v>
      </c>
      <c r="D39" s="28">
        <v>466.9</v>
      </c>
    </row>
    <row r="40" spans="2:4">
      <c r="B40" s="28" t="s">
        <v>27</v>
      </c>
      <c r="C40" s="28">
        <v>978.4</v>
      </c>
      <c r="D40" s="28">
        <v>476.6</v>
      </c>
    </row>
    <row r="41" spans="2:4">
      <c r="B41" s="28" t="s">
        <v>27</v>
      </c>
      <c r="C41" s="28">
        <v>1003.3</v>
      </c>
      <c r="D41" s="28">
        <v>488.1</v>
      </c>
    </row>
    <row r="42" spans="2:4">
      <c r="B42" s="28" t="s">
        <v>27</v>
      </c>
      <c r="C42" s="28">
        <v>1028.4000000000001</v>
      </c>
      <c r="D42" s="28">
        <v>498.1</v>
      </c>
    </row>
    <row r="43" spans="2:4">
      <c r="B43" s="28" t="s">
        <v>27</v>
      </c>
      <c r="C43" s="28">
        <v>1053.4000000000001</v>
      </c>
      <c r="D43" s="28">
        <v>508.2</v>
      </c>
    </row>
    <row r="44" spans="2:4">
      <c r="B44" s="28" t="s">
        <v>27</v>
      </c>
      <c r="C44" s="28">
        <v>1078.4000000000001</v>
      </c>
      <c r="D44" s="28">
        <v>519.20000000000005</v>
      </c>
    </row>
    <row r="45" spans="2:4">
      <c r="B45" s="28" t="s">
        <v>27</v>
      </c>
      <c r="C45" s="28">
        <v>1103.4000000000001</v>
      </c>
      <c r="D45" s="28">
        <v>529.4</v>
      </c>
    </row>
    <row r="46" spans="2:4">
      <c r="B46" s="28" t="s">
        <v>27</v>
      </c>
      <c r="C46" s="28">
        <v>1128.4000000000001</v>
      </c>
      <c r="D46" s="28">
        <v>538.5</v>
      </c>
    </row>
    <row r="47" spans="2:4">
      <c r="B47" s="28" t="s">
        <v>27</v>
      </c>
      <c r="C47" s="28">
        <v>1153.4000000000001</v>
      </c>
      <c r="D47" s="28">
        <v>548.29999999999995</v>
      </c>
    </row>
    <row r="48" spans="2:4">
      <c r="B48" s="28" t="s">
        <v>27</v>
      </c>
      <c r="C48" s="28">
        <v>1178.4000000000001</v>
      </c>
      <c r="D48" s="28">
        <v>558.79999999999995</v>
      </c>
    </row>
    <row r="49" spans="2:4">
      <c r="B49" s="28" t="s">
        <v>27</v>
      </c>
      <c r="C49" s="28">
        <v>1203.5</v>
      </c>
      <c r="D49" s="28">
        <v>568.29999999999995</v>
      </c>
    </row>
    <row r="50" spans="2:4">
      <c r="B50" s="28" t="s">
        <v>27</v>
      </c>
      <c r="C50" s="28">
        <v>1228.3</v>
      </c>
      <c r="D50" s="28">
        <v>577.9</v>
      </c>
    </row>
    <row r="51" spans="2:4">
      <c r="B51" s="28" t="s">
        <v>27</v>
      </c>
      <c r="C51" s="28">
        <v>1253.2</v>
      </c>
      <c r="D51" s="28">
        <v>587.4</v>
      </c>
    </row>
    <row r="52" spans="2:4">
      <c r="B52" s="28" t="s">
        <v>27</v>
      </c>
      <c r="C52" s="28">
        <v>1278</v>
      </c>
      <c r="D52" s="28">
        <v>596.4</v>
      </c>
    </row>
    <row r="53" spans="2:4">
      <c r="B53" s="28" t="s">
        <v>27</v>
      </c>
      <c r="C53" s="28">
        <v>1297.9000000000001</v>
      </c>
      <c r="D53" s="28">
        <v>604.6</v>
      </c>
    </row>
    <row r="54" spans="2:4">
      <c r="B54" s="28" t="s">
        <v>27</v>
      </c>
      <c r="C54" s="28">
        <v>1302.8</v>
      </c>
      <c r="D54" s="28">
        <v>606.5</v>
      </c>
    </row>
    <row r="55" spans="2:4">
      <c r="B55" s="28" t="s">
        <v>27</v>
      </c>
      <c r="C55" s="28">
        <v>1318.6</v>
      </c>
      <c r="D55" s="28">
        <v>612</v>
      </c>
    </row>
    <row r="56" spans="2:4">
      <c r="B56" s="28" t="s">
        <v>27</v>
      </c>
      <c r="C56" s="28">
        <v>1327.4</v>
      </c>
      <c r="D56" s="28">
        <v>615.1</v>
      </c>
    </row>
    <row r="57" spans="2:4">
      <c r="B57" s="28" t="s">
        <v>27</v>
      </c>
      <c r="C57" s="28">
        <v>1352</v>
      </c>
      <c r="D57" s="28">
        <v>624.20000000000005</v>
      </c>
    </row>
    <row r="58" spans="2:4">
      <c r="B58" s="28" t="s">
        <v>27</v>
      </c>
      <c r="C58" s="28">
        <v>1376.3</v>
      </c>
      <c r="D58" s="28">
        <v>633.9</v>
      </c>
    </row>
    <row r="59" spans="2:4">
      <c r="B59" s="28" t="s">
        <v>27</v>
      </c>
      <c r="C59" s="28">
        <v>1400.5</v>
      </c>
      <c r="D59" s="28">
        <v>641.9</v>
      </c>
    </row>
    <row r="60" spans="2:4">
      <c r="B60" s="28" t="s">
        <v>27</v>
      </c>
      <c r="C60" s="28">
        <v>1424.5</v>
      </c>
      <c r="D60" s="28">
        <v>650.70000000000005</v>
      </c>
    </row>
    <row r="61" spans="2:4">
      <c r="B61" s="28" t="s">
        <v>27</v>
      </c>
      <c r="C61" s="28">
        <v>1448.3</v>
      </c>
      <c r="D61" s="28">
        <v>659</v>
      </c>
    </row>
    <row r="62" spans="2:4">
      <c r="B62" s="28" t="s">
        <v>27</v>
      </c>
      <c r="C62" s="28">
        <v>1454.1</v>
      </c>
      <c r="D62" s="28">
        <v>661.9</v>
      </c>
    </row>
    <row r="63" spans="2:4">
      <c r="B63" s="28" t="s">
        <v>27</v>
      </c>
      <c r="C63" s="28">
        <v>1472.2</v>
      </c>
      <c r="D63" s="28">
        <v>667.1</v>
      </c>
    </row>
    <row r="64" spans="2:4">
      <c r="B64" s="28" t="s">
        <v>27</v>
      </c>
      <c r="C64" s="28">
        <v>1483.5</v>
      </c>
      <c r="D64" s="28">
        <v>671.3</v>
      </c>
    </row>
    <row r="65" spans="2:4">
      <c r="B65" s="28" t="s">
        <v>27</v>
      </c>
      <c r="C65" s="28">
        <v>1495.9</v>
      </c>
      <c r="D65" s="28">
        <v>675.7</v>
      </c>
    </row>
    <row r="66" spans="2:4">
      <c r="B66" s="28" t="s">
        <v>27</v>
      </c>
      <c r="C66" s="28">
        <v>1519.6</v>
      </c>
      <c r="D66" s="28">
        <v>684.6</v>
      </c>
    </row>
    <row r="67" spans="2:4">
      <c r="B67" s="28" t="s">
        <v>27</v>
      </c>
      <c r="C67" s="28">
        <v>1543.3</v>
      </c>
      <c r="D67" s="28">
        <v>692.2</v>
      </c>
    </row>
    <row r="68" spans="2:4">
      <c r="B68" s="28" t="s">
        <v>27</v>
      </c>
      <c r="C68" s="28">
        <v>1567</v>
      </c>
      <c r="D68" s="28">
        <v>700.2</v>
      </c>
    </row>
    <row r="69" spans="2:4">
      <c r="B69" s="28" t="s">
        <v>27</v>
      </c>
      <c r="C69" s="28">
        <v>1590.6</v>
      </c>
      <c r="D69" s="28">
        <v>708.6</v>
      </c>
    </row>
    <row r="70" spans="2:4">
      <c r="B70" s="28" t="s">
        <v>27</v>
      </c>
      <c r="C70" s="28">
        <v>1614.3</v>
      </c>
      <c r="D70" s="28">
        <v>717.5</v>
      </c>
    </row>
    <row r="71" spans="2:4">
      <c r="B71" s="28" t="s">
        <v>27</v>
      </c>
      <c r="C71" s="28">
        <v>1638</v>
      </c>
      <c r="D71" s="28">
        <v>724.8</v>
      </c>
    </row>
    <row r="72" spans="2:4">
      <c r="B72" s="28" t="s">
        <v>27</v>
      </c>
      <c r="C72" s="28">
        <v>1661.6</v>
      </c>
      <c r="D72" s="28">
        <v>732.3</v>
      </c>
    </row>
    <row r="73" spans="2:4">
      <c r="B73" s="28" t="s">
        <v>27</v>
      </c>
      <c r="C73" s="28">
        <v>1685.3</v>
      </c>
      <c r="D73" s="28">
        <v>741.1</v>
      </c>
    </row>
    <row r="74" spans="2:4">
      <c r="B74" s="28" t="s">
        <v>27</v>
      </c>
      <c r="C74" s="28">
        <v>1709</v>
      </c>
      <c r="D74" s="28">
        <v>748.9</v>
      </c>
    </row>
    <row r="75" spans="2:4">
      <c r="B75" s="28" t="s">
        <v>27</v>
      </c>
      <c r="C75" s="28">
        <v>1732.6</v>
      </c>
      <c r="D75" s="28">
        <v>757.2</v>
      </c>
    </row>
    <row r="76" spans="2:4">
      <c r="B76" s="28" t="s">
        <v>27</v>
      </c>
      <c r="C76" s="28">
        <v>1756.3</v>
      </c>
      <c r="D76" s="28">
        <v>766.1</v>
      </c>
    </row>
    <row r="77" spans="2:4">
      <c r="B77" s="28" t="s">
        <v>27</v>
      </c>
      <c r="C77" s="28">
        <v>1780</v>
      </c>
      <c r="D77" s="28">
        <v>774.1</v>
      </c>
    </row>
    <row r="78" spans="2:4">
      <c r="B78" s="28" t="s">
        <v>27</v>
      </c>
      <c r="C78" s="28">
        <v>1803.6</v>
      </c>
      <c r="D78" s="28">
        <v>781.9</v>
      </c>
    </row>
    <row r="79" spans="2:4">
      <c r="B79" s="28" t="s">
        <v>27</v>
      </c>
      <c r="C79" s="28">
        <v>1827.3</v>
      </c>
      <c r="D79" s="28">
        <v>790.3</v>
      </c>
    </row>
    <row r="80" spans="2:4">
      <c r="B80" s="28" t="s">
        <v>27</v>
      </c>
      <c r="C80" s="28">
        <v>1850.9</v>
      </c>
      <c r="D80" s="28">
        <v>799</v>
      </c>
    </row>
    <row r="81" spans="2:4">
      <c r="B81" s="28" t="s">
        <v>27</v>
      </c>
      <c r="C81" s="28">
        <v>1874.6</v>
      </c>
      <c r="D81" s="28">
        <v>807</v>
      </c>
    </row>
    <row r="82" spans="2:4">
      <c r="B82" s="28" t="s">
        <v>27</v>
      </c>
      <c r="C82" s="28">
        <v>1898.3</v>
      </c>
      <c r="D82" s="28">
        <v>814.3</v>
      </c>
    </row>
    <row r="83" spans="2:4">
      <c r="B83" s="28" t="s">
        <v>27</v>
      </c>
      <c r="C83" s="28">
        <v>1922</v>
      </c>
      <c r="D83" s="28">
        <v>822.2</v>
      </c>
    </row>
    <row r="84" spans="2:4">
      <c r="B84" s="28" t="s">
        <v>27</v>
      </c>
      <c r="C84" s="28">
        <v>1945.7</v>
      </c>
      <c r="D84" s="28">
        <v>829.2</v>
      </c>
    </row>
    <row r="85" spans="2:4">
      <c r="B85" s="28" t="s">
        <v>27</v>
      </c>
      <c r="C85" s="28">
        <v>1969.4</v>
      </c>
      <c r="D85" s="28">
        <v>837.9</v>
      </c>
    </row>
    <row r="86" spans="2:4">
      <c r="B86" s="28" t="s">
        <v>27</v>
      </c>
      <c r="C86" s="28">
        <v>1993.1</v>
      </c>
      <c r="D86" s="28">
        <v>845</v>
      </c>
    </row>
    <row r="87" spans="2:4">
      <c r="B87" s="28" t="s">
        <v>27</v>
      </c>
      <c r="C87" s="28">
        <v>2016.9</v>
      </c>
      <c r="D87" s="28">
        <v>851.8</v>
      </c>
    </row>
    <row r="88" spans="2:4">
      <c r="B88" s="28" t="s">
        <v>27</v>
      </c>
      <c r="C88" s="28">
        <v>2040.6</v>
      </c>
      <c r="D88" s="28">
        <v>859.8</v>
      </c>
    </row>
    <row r="89" spans="2:4">
      <c r="B89" s="28" t="s">
        <v>27</v>
      </c>
      <c r="C89" s="28">
        <v>2064.4</v>
      </c>
      <c r="D89" s="28">
        <v>867.9</v>
      </c>
    </row>
    <row r="90" spans="2:4">
      <c r="B90" s="28" t="s">
        <v>27</v>
      </c>
      <c r="C90" s="28">
        <v>2088.1</v>
      </c>
      <c r="D90" s="28">
        <v>874.5</v>
      </c>
    </row>
    <row r="91" spans="2:4">
      <c r="B91" s="28" t="s">
        <v>27</v>
      </c>
      <c r="C91" s="28">
        <v>2111.9</v>
      </c>
      <c r="D91" s="28">
        <v>882.3</v>
      </c>
    </row>
    <row r="92" spans="2:4">
      <c r="B92" s="28" t="s">
        <v>27</v>
      </c>
      <c r="C92" s="28">
        <v>2135.6999999999998</v>
      </c>
      <c r="D92" s="28">
        <v>889.3</v>
      </c>
    </row>
    <row r="93" spans="2:4">
      <c r="B93" s="28" t="s">
        <v>27</v>
      </c>
      <c r="C93" s="28">
        <v>2159.4</v>
      </c>
      <c r="D93" s="28">
        <v>895.3</v>
      </c>
    </row>
    <row r="94" spans="2:4">
      <c r="B94" s="28" t="s">
        <v>27</v>
      </c>
      <c r="C94" s="28">
        <v>2183.3000000000002</v>
      </c>
      <c r="D94" s="28">
        <v>901.2</v>
      </c>
    </row>
    <row r="95" spans="2:4">
      <c r="B95" s="28" t="s">
        <v>27</v>
      </c>
      <c r="C95" s="28">
        <v>2207</v>
      </c>
      <c r="D95" s="28">
        <v>908.7</v>
      </c>
    </row>
    <row r="96" spans="2:4">
      <c r="B96" s="28" t="s">
        <v>27</v>
      </c>
      <c r="C96" s="28">
        <v>2230.8000000000002</v>
      </c>
      <c r="D96" s="28">
        <v>916.1</v>
      </c>
    </row>
    <row r="97" spans="2:4">
      <c r="B97" s="28" t="s">
        <v>27</v>
      </c>
      <c r="C97" s="28">
        <v>2254.5</v>
      </c>
      <c r="D97" s="28">
        <v>923.9</v>
      </c>
    </row>
    <row r="98" spans="2:4">
      <c r="B98" s="28" t="s">
        <v>27</v>
      </c>
      <c r="C98" s="28">
        <v>2278.3000000000002</v>
      </c>
      <c r="D98" s="28">
        <v>930.5</v>
      </c>
    </row>
    <row r="99" spans="2:4">
      <c r="B99" s="28" t="s">
        <v>27</v>
      </c>
      <c r="C99" s="28">
        <v>2302.1</v>
      </c>
      <c r="D99" s="28">
        <v>938</v>
      </c>
    </row>
    <row r="100" spans="2:4">
      <c r="B100" s="28" t="s">
        <v>27</v>
      </c>
      <c r="C100" s="28">
        <v>2325.8000000000002</v>
      </c>
      <c r="D100" s="28">
        <v>945.2</v>
      </c>
    </row>
    <row r="101" spans="2:4">
      <c r="B101" s="28" t="s">
        <v>27</v>
      </c>
      <c r="C101" s="28">
        <v>2349.6</v>
      </c>
      <c r="D101" s="28">
        <v>951.7</v>
      </c>
    </row>
    <row r="102" spans="2:4">
      <c r="B102" s="28" t="s">
        <v>27</v>
      </c>
      <c r="C102" s="28">
        <v>2373.4</v>
      </c>
      <c r="D102" s="28">
        <v>958.9</v>
      </c>
    </row>
    <row r="103" spans="2:4">
      <c r="B103" s="28" t="s">
        <v>27</v>
      </c>
      <c r="C103" s="28">
        <v>2397.1999999999998</v>
      </c>
      <c r="D103" s="28">
        <v>966.6</v>
      </c>
    </row>
    <row r="104" spans="2:4">
      <c r="B104" s="52" t="s">
        <v>27</v>
      </c>
      <c r="C104" s="52">
        <v>2416.3000000000002</v>
      </c>
      <c r="D104" s="52">
        <v>972</v>
      </c>
    </row>
  </sheetData>
  <mergeCells count="2">
    <mergeCell ref="B1:D2"/>
    <mergeCell ref="E2:I2"/>
  </mergeCells>
  <printOptions gridLines="1"/>
  <pageMargins left="0.75" right="0.75" top="1" bottom="1" header="0.5" footer="0.5"/>
  <pageSetup paperSize="9" orientation="portrait" horizontalDpi="200" verticalDpi="200" r:id="rId1"/>
  <headerFooter alignWithMargins="0">
    <oddHeader>&amp;A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EAFB7-99F4-4A2F-95B8-9760A2B0E778}">
  <dimension ref="B2:P62"/>
  <sheetViews>
    <sheetView workbookViewId="0">
      <selection activeCell="G65" sqref="G65"/>
    </sheetView>
  </sheetViews>
  <sheetFormatPr baseColWidth="10" defaultColWidth="9" defaultRowHeight="15"/>
  <cols>
    <col min="1" max="1" width="4.33203125" style="1" customWidth="1"/>
    <col min="2" max="2" width="9" style="29"/>
    <col min="3" max="3" width="22.33203125" style="30" customWidth="1"/>
    <col min="4" max="5" width="15.33203125" style="31" customWidth="1"/>
    <col min="6" max="6" width="10.6640625" style="31" bestFit="1" customWidth="1"/>
    <col min="7" max="7" width="12" style="31" bestFit="1" customWidth="1"/>
    <col min="8" max="8" width="12.5" style="31" customWidth="1"/>
    <col min="9" max="9" width="8.83203125" style="31" bestFit="1" customWidth="1"/>
    <col min="10" max="10" width="11.83203125" style="31" customWidth="1"/>
    <col min="11" max="11" width="12.6640625" style="31" customWidth="1"/>
    <col min="12" max="12" width="12.1640625" style="31" customWidth="1"/>
    <col min="13" max="13" width="12.33203125" style="31" customWidth="1"/>
    <col min="14" max="14" width="6" style="31" bestFit="1" customWidth="1"/>
    <col min="15" max="15" width="9.6640625" style="31" customWidth="1"/>
    <col min="16" max="16" width="9" style="6"/>
    <col min="17" max="16384" width="9" style="1"/>
  </cols>
  <sheetData>
    <row r="2" spans="2:15" ht="33.5" customHeight="1">
      <c r="C2" s="89" t="s">
        <v>151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4" spans="2:15">
      <c r="B4" s="6">
        <v>1</v>
      </c>
      <c r="C4" s="88" t="s">
        <v>28</v>
      </c>
      <c r="D4" s="8" t="s">
        <v>1</v>
      </c>
      <c r="E4" s="8" t="s">
        <v>329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8" t="s">
        <v>35</v>
      </c>
      <c r="M4" s="8" t="s">
        <v>36</v>
      </c>
      <c r="N4" s="8" t="s">
        <v>37</v>
      </c>
      <c r="O4" s="8" t="s">
        <v>38</v>
      </c>
    </row>
    <row r="5" spans="2:15" ht="18.5" customHeight="1">
      <c r="C5" s="88"/>
      <c r="D5" s="8" t="s">
        <v>350</v>
      </c>
      <c r="E5" s="8" t="s">
        <v>332</v>
      </c>
      <c r="F5" s="8">
        <v>0</v>
      </c>
      <c r="G5" s="8">
        <v>0</v>
      </c>
      <c r="H5" s="8">
        <v>3</v>
      </c>
      <c r="I5" s="8">
        <v>0</v>
      </c>
      <c r="J5" s="8">
        <v>3</v>
      </c>
      <c r="K5" s="8">
        <v>5</v>
      </c>
      <c r="L5" s="8">
        <v>0</v>
      </c>
      <c r="M5" s="8">
        <v>0</v>
      </c>
      <c r="N5" s="8">
        <v>8</v>
      </c>
      <c r="O5" s="8">
        <v>7</v>
      </c>
    </row>
    <row r="6" spans="2:15" ht="19">
      <c r="C6" s="88"/>
      <c r="D6" s="8" t="s">
        <v>351</v>
      </c>
      <c r="E6" s="8" t="s">
        <v>333</v>
      </c>
      <c r="F6" s="8">
        <v>5</v>
      </c>
      <c r="G6" s="8">
        <v>0</v>
      </c>
      <c r="H6" s="8">
        <v>7</v>
      </c>
      <c r="I6" s="8" t="s">
        <v>39</v>
      </c>
      <c r="J6" s="8">
        <v>8</v>
      </c>
      <c r="K6" s="8">
        <v>20</v>
      </c>
      <c r="L6" s="8">
        <v>16</v>
      </c>
      <c r="M6" s="8">
        <v>0</v>
      </c>
      <c r="N6" s="8">
        <v>20</v>
      </c>
      <c r="O6" s="8">
        <v>5</v>
      </c>
    </row>
    <row r="7" spans="2:15" ht="18.5" customHeight="1">
      <c r="C7" s="88"/>
      <c r="D7" s="8" t="s">
        <v>352</v>
      </c>
      <c r="E7" s="8" t="s">
        <v>334</v>
      </c>
      <c r="F7" s="8">
        <v>8</v>
      </c>
      <c r="G7" s="8">
        <v>2</v>
      </c>
      <c r="H7" s="8">
        <v>6</v>
      </c>
      <c r="I7" s="8" t="s">
        <v>39</v>
      </c>
      <c r="J7" s="8">
        <v>40</v>
      </c>
      <c r="K7" s="8">
        <v>30</v>
      </c>
      <c r="L7" s="8">
        <v>0</v>
      </c>
      <c r="M7" s="8">
        <v>20</v>
      </c>
      <c r="N7" s="8">
        <v>35</v>
      </c>
      <c r="O7" s="8">
        <v>20</v>
      </c>
    </row>
    <row r="8" spans="2:15" ht="19">
      <c r="C8" s="88"/>
      <c r="D8" s="8" t="s">
        <v>353</v>
      </c>
      <c r="E8" s="8" t="s">
        <v>335</v>
      </c>
      <c r="F8" s="8" t="s">
        <v>348</v>
      </c>
      <c r="G8" s="8" t="s">
        <v>39</v>
      </c>
      <c r="H8" s="8">
        <v>20</v>
      </c>
      <c r="I8" s="8" t="s">
        <v>39</v>
      </c>
      <c r="J8" s="8">
        <v>10</v>
      </c>
      <c r="K8" s="8">
        <v>40</v>
      </c>
      <c r="L8" s="8">
        <v>10</v>
      </c>
      <c r="M8" s="8" t="s">
        <v>39</v>
      </c>
      <c r="N8" s="8">
        <v>45</v>
      </c>
      <c r="O8" s="8">
        <v>25</v>
      </c>
    </row>
    <row r="11" spans="2:15">
      <c r="B11" s="6">
        <v>2</v>
      </c>
      <c r="C11" s="88" t="s">
        <v>152</v>
      </c>
      <c r="D11" s="8" t="s">
        <v>1</v>
      </c>
      <c r="E11" s="8" t="s">
        <v>329</v>
      </c>
      <c r="F11" s="32" t="s">
        <v>29</v>
      </c>
      <c r="G11" s="32" t="s">
        <v>30</v>
      </c>
      <c r="H11" s="32" t="s">
        <v>31</v>
      </c>
      <c r="I11" s="32" t="s">
        <v>32</v>
      </c>
      <c r="J11" s="32" t="s">
        <v>33</v>
      </c>
      <c r="K11" s="32" t="s">
        <v>34</v>
      </c>
      <c r="L11" s="32" t="s">
        <v>35</v>
      </c>
      <c r="M11" s="32" t="s">
        <v>36</v>
      </c>
      <c r="N11" s="32" t="s">
        <v>37</v>
      </c>
      <c r="O11" s="32" t="s">
        <v>38</v>
      </c>
    </row>
    <row r="12" spans="2:15" ht="19">
      <c r="C12" s="88"/>
      <c r="D12" s="8" t="s">
        <v>350</v>
      </c>
      <c r="E12" s="8" t="s">
        <v>332</v>
      </c>
      <c r="F12" s="33">
        <v>0</v>
      </c>
      <c r="G12" s="32">
        <v>0</v>
      </c>
      <c r="H12" s="32">
        <v>2</v>
      </c>
      <c r="I12" s="32">
        <v>0</v>
      </c>
      <c r="J12" s="32">
        <v>4</v>
      </c>
      <c r="K12" s="32">
        <v>48</v>
      </c>
      <c r="L12" s="32">
        <v>4</v>
      </c>
      <c r="M12" s="32">
        <v>0</v>
      </c>
      <c r="N12" s="32">
        <v>3</v>
      </c>
      <c r="O12" s="32">
        <v>11.72</v>
      </c>
    </row>
    <row r="13" spans="2:15" ht="19">
      <c r="C13" s="88"/>
      <c r="D13" s="8" t="s">
        <v>351</v>
      </c>
      <c r="E13" s="8" t="s">
        <v>333</v>
      </c>
      <c r="F13" s="32">
        <v>0</v>
      </c>
      <c r="G13" s="32">
        <v>5</v>
      </c>
      <c r="H13" s="32">
        <v>2.4</v>
      </c>
      <c r="I13" s="8" t="s">
        <v>39</v>
      </c>
      <c r="J13" s="32">
        <v>0</v>
      </c>
      <c r="K13" s="32">
        <v>0</v>
      </c>
      <c r="L13" s="32">
        <v>4</v>
      </c>
      <c r="M13" s="32">
        <v>0</v>
      </c>
      <c r="N13" s="32">
        <v>12</v>
      </c>
      <c r="O13" s="32">
        <v>0</v>
      </c>
    </row>
    <row r="14" spans="2:15" ht="19">
      <c r="C14" s="88"/>
      <c r="D14" s="8" t="s">
        <v>352</v>
      </c>
      <c r="E14" s="8" t="s">
        <v>334</v>
      </c>
      <c r="F14" s="32">
        <v>0</v>
      </c>
      <c r="G14" s="32">
        <v>0</v>
      </c>
      <c r="H14" s="32">
        <v>19</v>
      </c>
      <c r="I14" s="8" t="s">
        <v>39</v>
      </c>
      <c r="J14" s="32">
        <v>0</v>
      </c>
      <c r="K14" s="32">
        <v>0</v>
      </c>
      <c r="L14" s="32">
        <v>37</v>
      </c>
      <c r="M14" s="32">
        <v>0</v>
      </c>
      <c r="N14" s="32">
        <v>32.799999999999997</v>
      </c>
      <c r="O14" s="32">
        <v>16.12</v>
      </c>
    </row>
    <row r="15" spans="2:15" ht="19">
      <c r="C15" s="88"/>
      <c r="D15" s="8" t="s">
        <v>353</v>
      </c>
      <c r="E15" s="8" t="s">
        <v>335</v>
      </c>
      <c r="F15" s="8" t="s">
        <v>39</v>
      </c>
      <c r="G15" s="8" t="s">
        <v>39</v>
      </c>
      <c r="H15" s="32">
        <v>0</v>
      </c>
      <c r="I15" s="8" t="s">
        <v>39</v>
      </c>
      <c r="J15" s="32">
        <v>0</v>
      </c>
      <c r="K15" s="32">
        <v>0</v>
      </c>
      <c r="L15" s="32">
        <v>0</v>
      </c>
      <c r="M15" s="8" t="s">
        <v>39</v>
      </c>
      <c r="N15" s="32">
        <v>146</v>
      </c>
      <c r="O15" s="32">
        <v>46</v>
      </c>
    </row>
    <row r="17" spans="2:15">
      <c r="B17" s="29" t="s">
        <v>303</v>
      </c>
      <c r="C17" s="88" t="s">
        <v>153</v>
      </c>
      <c r="D17" s="8" t="s">
        <v>1</v>
      </c>
      <c r="E17" s="8" t="s">
        <v>329</v>
      </c>
      <c r="F17" s="8" t="s">
        <v>29</v>
      </c>
      <c r="G17" s="8" t="s">
        <v>30</v>
      </c>
      <c r="H17" s="8" t="s">
        <v>31</v>
      </c>
      <c r="I17" s="8" t="s">
        <v>32</v>
      </c>
      <c r="J17" s="8" t="s">
        <v>33</v>
      </c>
      <c r="K17" s="8" t="s">
        <v>34</v>
      </c>
      <c r="L17" s="8" t="s">
        <v>35</v>
      </c>
      <c r="M17" s="8" t="s">
        <v>36</v>
      </c>
      <c r="N17" s="8" t="s">
        <v>37</v>
      </c>
      <c r="O17" s="8" t="s">
        <v>38</v>
      </c>
    </row>
    <row r="18" spans="2:15" ht="30">
      <c r="B18" s="34" t="s">
        <v>40</v>
      </c>
      <c r="C18" s="88"/>
      <c r="D18" s="8" t="s">
        <v>350</v>
      </c>
      <c r="E18" s="8" t="s">
        <v>332</v>
      </c>
      <c r="F18" s="35" t="s">
        <v>41</v>
      </c>
      <c r="G18" s="35" t="s">
        <v>42</v>
      </c>
      <c r="H18" s="35" t="s">
        <v>43</v>
      </c>
      <c r="I18" s="35" t="s">
        <v>42</v>
      </c>
      <c r="J18" s="35" t="s">
        <v>43</v>
      </c>
      <c r="K18" s="35" t="s">
        <v>44</v>
      </c>
      <c r="L18" s="35" t="s">
        <v>42</v>
      </c>
      <c r="M18" s="35" t="s">
        <v>42</v>
      </c>
      <c r="N18" s="35" t="s">
        <v>45</v>
      </c>
      <c r="O18" s="35" t="s">
        <v>46</v>
      </c>
    </row>
    <row r="19" spans="2:15" ht="19">
      <c r="C19" s="88"/>
      <c r="D19" s="8" t="s">
        <v>351</v>
      </c>
      <c r="E19" s="8" t="s">
        <v>333</v>
      </c>
      <c r="F19" s="35" t="s">
        <v>47</v>
      </c>
      <c r="G19" s="35" t="s">
        <v>41</v>
      </c>
      <c r="H19" s="35" t="s">
        <v>46</v>
      </c>
      <c r="I19" s="8" t="s">
        <v>39</v>
      </c>
      <c r="J19" s="35" t="s">
        <v>48</v>
      </c>
      <c r="K19" s="35" t="s">
        <v>49</v>
      </c>
      <c r="L19" s="35" t="s">
        <v>50</v>
      </c>
      <c r="M19" s="35" t="s">
        <v>42</v>
      </c>
      <c r="N19" s="35" t="s">
        <v>51</v>
      </c>
      <c r="O19" s="35" t="s">
        <v>47</v>
      </c>
    </row>
    <row r="20" spans="2:15" ht="19">
      <c r="C20" s="88"/>
      <c r="D20" s="8" t="s">
        <v>352</v>
      </c>
      <c r="E20" s="8" t="s">
        <v>334</v>
      </c>
      <c r="F20" s="35" t="s">
        <v>48</v>
      </c>
      <c r="G20" s="35" t="s">
        <v>52</v>
      </c>
      <c r="H20" s="35" t="s">
        <v>53</v>
      </c>
      <c r="I20" s="8" t="s">
        <v>39</v>
      </c>
      <c r="J20" s="35" t="s">
        <v>54</v>
      </c>
      <c r="K20" s="35" t="s">
        <v>55</v>
      </c>
      <c r="L20" s="35" t="s">
        <v>41</v>
      </c>
      <c r="M20" s="35" t="s">
        <v>49</v>
      </c>
      <c r="N20" s="35" t="s">
        <v>56</v>
      </c>
      <c r="O20" s="35" t="s">
        <v>51</v>
      </c>
    </row>
    <row r="21" spans="2:15" ht="19">
      <c r="C21" s="88"/>
      <c r="D21" s="8" t="s">
        <v>353</v>
      </c>
      <c r="E21" s="8" t="s">
        <v>335</v>
      </c>
      <c r="F21" s="8" t="s">
        <v>39</v>
      </c>
      <c r="G21" s="8" t="s">
        <v>39</v>
      </c>
      <c r="H21" s="35" t="s">
        <v>49</v>
      </c>
      <c r="I21" s="8" t="s">
        <v>39</v>
      </c>
      <c r="J21" s="35" t="s">
        <v>57</v>
      </c>
      <c r="K21" s="35" t="s">
        <v>54</v>
      </c>
      <c r="L21" s="35" t="s">
        <v>57</v>
      </c>
      <c r="M21" s="8" t="s">
        <v>39</v>
      </c>
      <c r="N21" s="35" t="s">
        <v>58</v>
      </c>
      <c r="O21" s="35" t="s">
        <v>59</v>
      </c>
    </row>
    <row r="22" spans="2:15"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2:15"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2:15">
      <c r="B24" s="29" t="s">
        <v>304</v>
      </c>
      <c r="C24" s="88" t="s">
        <v>153</v>
      </c>
      <c r="D24" s="8" t="s">
        <v>1</v>
      </c>
      <c r="E24" s="8" t="s">
        <v>329</v>
      </c>
      <c r="F24" s="8" t="s">
        <v>29</v>
      </c>
      <c r="G24" s="8" t="s">
        <v>30</v>
      </c>
      <c r="H24" s="8" t="s">
        <v>31</v>
      </c>
      <c r="I24" s="8" t="s">
        <v>32</v>
      </c>
      <c r="J24" s="8" t="s">
        <v>33</v>
      </c>
      <c r="K24" s="8" t="s">
        <v>34</v>
      </c>
      <c r="L24" s="8" t="s">
        <v>35</v>
      </c>
      <c r="M24" s="8" t="s">
        <v>36</v>
      </c>
      <c r="N24" s="8" t="s">
        <v>37</v>
      </c>
      <c r="O24" s="8" t="s">
        <v>38</v>
      </c>
    </row>
    <row r="25" spans="2:15" ht="19">
      <c r="B25" s="34" t="s">
        <v>60</v>
      </c>
      <c r="C25" s="88"/>
      <c r="D25" s="8" t="s">
        <v>350</v>
      </c>
      <c r="E25" s="8" t="s">
        <v>332</v>
      </c>
      <c r="F25" s="33">
        <v>0</v>
      </c>
      <c r="G25" s="32">
        <v>0</v>
      </c>
      <c r="H25" s="8">
        <v>5</v>
      </c>
      <c r="I25" s="32">
        <v>0</v>
      </c>
      <c r="J25" s="8">
        <v>7</v>
      </c>
      <c r="K25" s="8">
        <v>53</v>
      </c>
      <c r="L25" s="32">
        <v>4</v>
      </c>
      <c r="M25" s="32">
        <v>0</v>
      </c>
      <c r="N25" s="8">
        <v>11</v>
      </c>
      <c r="O25" s="8">
        <v>18.72</v>
      </c>
    </row>
    <row r="26" spans="2:15" ht="19">
      <c r="C26" s="88"/>
      <c r="D26" s="8" t="s">
        <v>351</v>
      </c>
      <c r="E26" s="8" t="s">
        <v>333</v>
      </c>
      <c r="F26" s="35" t="s">
        <v>61</v>
      </c>
      <c r="G26" s="32">
        <v>5</v>
      </c>
      <c r="H26" s="8">
        <v>9.4</v>
      </c>
      <c r="I26" s="8" t="s">
        <v>39</v>
      </c>
      <c r="J26" s="35" t="s">
        <v>62</v>
      </c>
      <c r="K26" s="35" t="s">
        <v>63</v>
      </c>
      <c r="L26" s="8">
        <v>20</v>
      </c>
      <c r="M26" s="32">
        <v>0</v>
      </c>
      <c r="N26" s="8">
        <v>32</v>
      </c>
      <c r="O26" s="35" t="s">
        <v>61</v>
      </c>
    </row>
    <row r="27" spans="2:15" ht="19">
      <c r="C27" s="88"/>
      <c r="D27" s="8" t="s">
        <v>352</v>
      </c>
      <c r="E27" s="8" t="s">
        <v>334</v>
      </c>
      <c r="F27" s="35" t="s">
        <v>62</v>
      </c>
      <c r="G27" s="35" t="s">
        <v>64</v>
      </c>
      <c r="H27" s="8">
        <v>25</v>
      </c>
      <c r="I27" s="8" t="s">
        <v>39</v>
      </c>
      <c r="J27" s="35" t="s">
        <v>65</v>
      </c>
      <c r="K27" s="35" t="s">
        <v>66</v>
      </c>
      <c r="L27" s="32">
        <v>37</v>
      </c>
      <c r="M27" s="35" t="s">
        <v>63</v>
      </c>
      <c r="N27" s="8">
        <v>67.8</v>
      </c>
      <c r="O27" s="8">
        <v>36.119999999999997</v>
      </c>
    </row>
    <row r="28" spans="2:15" ht="19">
      <c r="C28" s="88"/>
      <c r="D28" s="8" t="s">
        <v>353</v>
      </c>
      <c r="E28" s="8" t="s">
        <v>335</v>
      </c>
      <c r="F28" s="8" t="s">
        <v>39</v>
      </c>
      <c r="G28" s="8" t="s">
        <v>39</v>
      </c>
      <c r="H28" s="35" t="s">
        <v>63</v>
      </c>
      <c r="I28" s="8" t="s">
        <v>39</v>
      </c>
      <c r="J28" s="35" t="s">
        <v>67</v>
      </c>
      <c r="K28" s="35" t="s">
        <v>65</v>
      </c>
      <c r="L28" s="35" t="s">
        <v>67</v>
      </c>
      <c r="M28" s="8" t="s">
        <v>39</v>
      </c>
      <c r="N28" s="8">
        <v>191</v>
      </c>
      <c r="O28" s="8">
        <v>71</v>
      </c>
    </row>
    <row r="29" spans="2:15">
      <c r="F29" s="30"/>
      <c r="G29" s="30"/>
      <c r="H29" s="30"/>
      <c r="I29" s="30"/>
      <c r="J29" s="30"/>
      <c r="K29" s="30"/>
      <c r="L29" s="30"/>
      <c r="M29" s="30"/>
      <c r="N29" s="30"/>
      <c r="O29" s="30"/>
    </row>
    <row r="31" spans="2:15">
      <c r="B31" s="6">
        <v>4</v>
      </c>
      <c r="C31" s="88" t="s">
        <v>154</v>
      </c>
      <c r="D31" s="8" t="s">
        <v>1</v>
      </c>
      <c r="E31" s="8" t="s">
        <v>329</v>
      </c>
      <c r="F31" s="8" t="s">
        <v>29</v>
      </c>
      <c r="G31" s="8" t="s">
        <v>30</v>
      </c>
      <c r="H31" s="8" t="s">
        <v>31</v>
      </c>
      <c r="I31" s="8" t="s">
        <v>32</v>
      </c>
      <c r="J31" s="8" t="s">
        <v>33</v>
      </c>
      <c r="K31" s="8" t="s">
        <v>34</v>
      </c>
      <c r="L31" s="8" t="s">
        <v>35</v>
      </c>
      <c r="M31" s="8" t="s">
        <v>36</v>
      </c>
      <c r="N31" s="8" t="s">
        <v>37</v>
      </c>
      <c r="O31" s="8" t="s">
        <v>38</v>
      </c>
    </row>
    <row r="32" spans="2:15" ht="19">
      <c r="C32" s="88"/>
      <c r="D32" s="8" t="s">
        <v>350</v>
      </c>
      <c r="E32" s="8" t="s">
        <v>332</v>
      </c>
      <c r="F32" s="8">
        <v>27.7</v>
      </c>
      <c r="G32" s="8">
        <v>237.4</v>
      </c>
      <c r="H32" s="8">
        <v>228</v>
      </c>
      <c r="I32" s="8">
        <v>49.9</v>
      </c>
      <c r="J32" s="8">
        <v>75.599999999999994</v>
      </c>
      <c r="K32" s="8">
        <v>12.2</v>
      </c>
      <c r="L32" s="8">
        <v>29.2</v>
      </c>
      <c r="M32" s="8">
        <v>0</v>
      </c>
      <c r="N32" s="8">
        <v>126.89999999999999</v>
      </c>
      <c r="O32" s="8">
        <v>0</v>
      </c>
    </row>
    <row r="33" spans="2:15" ht="19">
      <c r="C33" s="88"/>
      <c r="D33" s="8" t="s">
        <v>351</v>
      </c>
      <c r="E33" s="8" t="s">
        <v>333</v>
      </c>
      <c r="F33" s="8">
        <v>35</v>
      </c>
      <c r="G33" s="8">
        <v>61.7</v>
      </c>
      <c r="H33" s="8">
        <v>48.6</v>
      </c>
      <c r="I33" s="8" t="s">
        <v>39</v>
      </c>
      <c r="J33" s="8">
        <v>31.8</v>
      </c>
      <c r="K33" s="8">
        <v>39</v>
      </c>
      <c r="L33" s="8">
        <v>32.5</v>
      </c>
      <c r="M33" s="8">
        <v>7.9</v>
      </c>
      <c r="N33" s="8">
        <v>13.7</v>
      </c>
      <c r="O33" s="8">
        <v>38.200000000000003</v>
      </c>
    </row>
    <row r="34" spans="2:15" ht="19">
      <c r="C34" s="88"/>
      <c r="D34" s="8" t="s">
        <v>352</v>
      </c>
      <c r="E34" s="8" t="s">
        <v>334</v>
      </c>
      <c r="F34" s="8">
        <v>9.3000000000000007</v>
      </c>
      <c r="G34" s="8">
        <v>86.4</v>
      </c>
      <c r="H34" s="8">
        <v>50.7</v>
      </c>
      <c r="I34" s="8" t="s">
        <v>39</v>
      </c>
      <c r="J34" s="8">
        <v>41.8</v>
      </c>
      <c r="K34" s="8">
        <v>7.9</v>
      </c>
      <c r="L34" s="8">
        <v>8.9</v>
      </c>
      <c r="M34" s="8">
        <v>5.3</v>
      </c>
      <c r="N34" s="8">
        <v>37.299999999999997</v>
      </c>
      <c r="O34" s="8">
        <v>18.3</v>
      </c>
    </row>
    <row r="35" spans="2:15" ht="19">
      <c r="C35" s="88"/>
      <c r="D35" s="8" t="s">
        <v>353</v>
      </c>
      <c r="E35" s="8" t="s">
        <v>335</v>
      </c>
      <c r="F35" s="8" t="s">
        <v>39</v>
      </c>
      <c r="G35" s="8" t="s">
        <v>39</v>
      </c>
      <c r="H35" s="8">
        <v>13.8</v>
      </c>
      <c r="I35" s="8" t="s">
        <v>39</v>
      </c>
      <c r="J35" s="8">
        <v>39.4</v>
      </c>
      <c r="K35" s="8">
        <v>109.4</v>
      </c>
      <c r="L35" s="8">
        <v>5.0999999999999996</v>
      </c>
      <c r="M35" s="8" t="s">
        <v>39</v>
      </c>
      <c r="N35" s="8">
        <v>2.9</v>
      </c>
      <c r="O35" s="8">
        <v>24.4</v>
      </c>
    </row>
    <row r="38" spans="2:15" ht="14" customHeight="1">
      <c r="B38" s="29" t="s">
        <v>68</v>
      </c>
      <c r="C38" s="88" t="s">
        <v>155</v>
      </c>
      <c r="D38" s="8" t="s">
        <v>1</v>
      </c>
      <c r="E38" s="8" t="s">
        <v>329</v>
      </c>
      <c r="F38" s="8" t="s">
        <v>29</v>
      </c>
      <c r="G38" s="8" t="s">
        <v>30</v>
      </c>
      <c r="H38" s="8" t="s">
        <v>31</v>
      </c>
      <c r="I38" s="8" t="s">
        <v>32</v>
      </c>
      <c r="J38" s="8" t="s">
        <v>33</v>
      </c>
      <c r="K38" s="8" t="s">
        <v>34</v>
      </c>
      <c r="L38" s="8" t="s">
        <v>35</v>
      </c>
      <c r="M38" s="8" t="s">
        <v>36</v>
      </c>
      <c r="N38" s="8" t="s">
        <v>37</v>
      </c>
      <c r="O38" s="8" t="s">
        <v>38</v>
      </c>
    </row>
    <row r="39" spans="2:15" ht="30">
      <c r="B39" s="36" t="s">
        <v>40</v>
      </c>
      <c r="C39" s="88"/>
      <c r="D39" s="8" t="s">
        <v>350</v>
      </c>
      <c r="E39" s="8" t="s">
        <v>332</v>
      </c>
      <c r="F39" s="35" t="s">
        <v>41</v>
      </c>
      <c r="G39" s="35" t="s">
        <v>42</v>
      </c>
      <c r="H39" s="35" t="s">
        <v>69</v>
      </c>
      <c r="I39" s="35" t="s">
        <v>42</v>
      </c>
      <c r="J39" s="35" t="s">
        <v>69</v>
      </c>
      <c r="K39" s="35" t="s">
        <v>69</v>
      </c>
      <c r="L39" s="35" t="s">
        <v>42</v>
      </c>
      <c r="M39" s="35" t="s">
        <v>42</v>
      </c>
      <c r="N39" s="35" t="s">
        <v>69</v>
      </c>
      <c r="O39" s="35" t="s">
        <v>69</v>
      </c>
    </row>
    <row r="40" spans="2:15" ht="19">
      <c r="C40" s="88"/>
      <c r="D40" s="8" t="s">
        <v>351</v>
      </c>
      <c r="E40" s="8" t="s">
        <v>333</v>
      </c>
      <c r="F40" s="35" t="s">
        <v>70</v>
      </c>
      <c r="G40" s="35" t="s">
        <v>42</v>
      </c>
      <c r="H40" s="35" t="s">
        <v>69</v>
      </c>
      <c r="I40" s="8" t="s">
        <v>39</v>
      </c>
      <c r="J40" s="35" t="s">
        <v>71</v>
      </c>
      <c r="K40" s="35" t="s">
        <v>72</v>
      </c>
      <c r="L40" s="35" t="s">
        <v>69</v>
      </c>
      <c r="M40" s="35" t="s">
        <v>42</v>
      </c>
      <c r="N40" s="35" t="s">
        <v>69</v>
      </c>
      <c r="O40" s="35" t="s">
        <v>70</v>
      </c>
    </row>
    <row r="41" spans="2:15" ht="19">
      <c r="C41" s="88"/>
      <c r="D41" s="8" t="s">
        <v>352</v>
      </c>
      <c r="E41" s="8" t="s">
        <v>334</v>
      </c>
      <c r="F41" s="35" t="s">
        <v>71</v>
      </c>
      <c r="G41" s="35" t="s">
        <v>73</v>
      </c>
      <c r="H41" s="35" t="s">
        <v>69</v>
      </c>
      <c r="I41" s="8" t="s">
        <v>39</v>
      </c>
      <c r="J41" s="35" t="s">
        <v>74</v>
      </c>
      <c r="K41" s="35" t="s">
        <v>75</v>
      </c>
      <c r="L41" s="35" t="s">
        <v>42</v>
      </c>
      <c r="M41" s="35" t="s">
        <v>72</v>
      </c>
      <c r="N41" s="35" t="s">
        <v>69</v>
      </c>
      <c r="O41" s="35" t="s">
        <v>69</v>
      </c>
    </row>
    <row r="42" spans="2:15" ht="19">
      <c r="C42" s="88"/>
      <c r="D42" s="8" t="s">
        <v>353</v>
      </c>
      <c r="E42" s="8" t="s">
        <v>335</v>
      </c>
      <c r="F42" s="8" t="s">
        <v>39</v>
      </c>
      <c r="G42" s="8" t="s">
        <v>39</v>
      </c>
      <c r="H42" s="35" t="s">
        <v>72</v>
      </c>
      <c r="I42" s="8" t="s">
        <v>39</v>
      </c>
      <c r="J42" s="35" t="s">
        <v>76</v>
      </c>
      <c r="K42" s="35" t="s">
        <v>74</v>
      </c>
      <c r="L42" s="35" t="s">
        <v>76</v>
      </c>
      <c r="M42" s="8" t="s">
        <v>39</v>
      </c>
      <c r="N42" s="35" t="s">
        <v>69</v>
      </c>
      <c r="O42" s="35" t="s">
        <v>69</v>
      </c>
    </row>
    <row r="44" spans="2:15"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5" ht="14" customHeight="1">
      <c r="B45" s="29" t="s">
        <v>77</v>
      </c>
      <c r="C45" s="88" t="s">
        <v>155</v>
      </c>
      <c r="D45" s="8" t="s">
        <v>1</v>
      </c>
      <c r="E45" s="8" t="s">
        <v>329</v>
      </c>
      <c r="F45" s="8" t="s">
        <v>29</v>
      </c>
      <c r="G45" s="8" t="s">
        <v>30</v>
      </c>
      <c r="H45" s="8" t="s">
        <v>31</v>
      </c>
      <c r="I45" s="8" t="s">
        <v>32</v>
      </c>
      <c r="J45" s="8" t="s">
        <v>33</v>
      </c>
      <c r="K45" s="8" t="s">
        <v>34</v>
      </c>
      <c r="L45" s="8" t="s">
        <v>35</v>
      </c>
      <c r="M45" s="8" t="s">
        <v>36</v>
      </c>
      <c r="N45" s="8" t="s">
        <v>37</v>
      </c>
      <c r="O45" s="8" t="s">
        <v>38</v>
      </c>
    </row>
    <row r="46" spans="2:15" ht="19">
      <c r="B46" s="36" t="s">
        <v>60</v>
      </c>
      <c r="C46" s="88"/>
      <c r="D46" s="8" t="s">
        <v>350</v>
      </c>
      <c r="E46" s="8" t="s">
        <v>332</v>
      </c>
      <c r="F46" s="8">
        <v>27.7</v>
      </c>
      <c r="G46" s="8">
        <v>237.4</v>
      </c>
      <c r="H46" s="8">
        <v>228</v>
      </c>
      <c r="I46" s="8">
        <v>49.9</v>
      </c>
      <c r="J46" s="8">
        <v>75.599999999999994</v>
      </c>
      <c r="K46" s="8">
        <v>12.2</v>
      </c>
      <c r="L46" s="8">
        <v>29.2</v>
      </c>
      <c r="M46" s="8">
        <v>0</v>
      </c>
      <c r="N46" s="8">
        <v>126.89999999999999</v>
      </c>
      <c r="O46" s="8">
        <v>0</v>
      </c>
    </row>
    <row r="47" spans="2:15" ht="19">
      <c r="C47" s="88"/>
      <c r="D47" s="8" t="s">
        <v>351</v>
      </c>
      <c r="E47" s="8" t="s">
        <v>333</v>
      </c>
      <c r="F47" s="35" t="s">
        <v>78</v>
      </c>
      <c r="G47" s="8">
        <v>61.7</v>
      </c>
      <c r="H47" s="8">
        <v>48.6</v>
      </c>
      <c r="I47" s="8" t="s">
        <v>39</v>
      </c>
      <c r="J47" s="35" t="s">
        <v>79</v>
      </c>
      <c r="K47" s="8" t="s">
        <v>80</v>
      </c>
      <c r="L47" s="8">
        <v>32.5</v>
      </c>
      <c r="M47" s="8">
        <v>7.9</v>
      </c>
      <c r="N47" s="8">
        <v>13.7</v>
      </c>
      <c r="O47" s="35" t="s">
        <v>81</v>
      </c>
    </row>
    <row r="48" spans="2:15" ht="19">
      <c r="C48" s="88"/>
      <c r="D48" s="8" t="s">
        <v>352</v>
      </c>
      <c r="E48" s="8" t="s">
        <v>334</v>
      </c>
      <c r="F48" s="35" t="s">
        <v>82</v>
      </c>
      <c r="G48" s="35" t="s">
        <v>83</v>
      </c>
      <c r="H48" s="8">
        <v>50.7</v>
      </c>
      <c r="I48" s="8" t="s">
        <v>39</v>
      </c>
      <c r="J48" s="35" t="s">
        <v>84</v>
      </c>
      <c r="K48" s="8" t="s">
        <v>85</v>
      </c>
      <c r="L48" s="8">
        <v>8.9</v>
      </c>
      <c r="M48" s="35" t="s">
        <v>86</v>
      </c>
      <c r="N48" s="8">
        <v>37.299999999999997</v>
      </c>
      <c r="O48" s="8">
        <v>18.3</v>
      </c>
    </row>
    <row r="49" spans="2:15" ht="19">
      <c r="C49" s="88"/>
      <c r="D49" s="8" t="s">
        <v>353</v>
      </c>
      <c r="E49" s="8" t="s">
        <v>335</v>
      </c>
      <c r="F49" s="8" t="s">
        <v>39</v>
      </c>
      <c r="G49" s="8" t="s">
        <v>39</v>
      </c>
      <c r="H49" s="35" t="s">
        <v>87</v>
      </c>
      <c r="I49" s="8" t="s">
        <v>39</v>
      </c>
      <c r="J49" s="35" t="s">
        <v>88</v>
      </c>
      <c r="K49" s="8" t="s">
        <v>89</v>
      </c>
      <c r="L49" s="8" t="s">
        <v>90</v>
      </c>
      <c r="M49" s="8" t="s">
        <v>39</v>
      </c>
      <c r="N49" s="8">
        <v>2.9</v>
      </c>
      <c r="O49" s="8">
        <v>24.4</v>
      </c>
    </row>
    <row r="51" spans="2:15">
      <c r="B51" s="6">
        <v>6</v>
      </c>
      <c r="C51" s="88" t="s">
        <v>344</v>
      </c>
      <c r="D51" s="8" t="s">
        <v>1</v>
      </c>
      <c r="E51" s="8" t="s">
        <v>329</v>
      </c>
      <c r="F51" s="8" t="s">
        <v>29</v>
      </c>
      <c r="G51" s="8" t="s">
        <v>30</v>
      </c>
      <c r="H51" s="8" t="s">
        <v>31</v>
      </c>
      <c r="I51" s="8" t="s">
        <v>32</v>
      </c>
      <c r="J51" s="8" t="s">
        <v>33</v>
      </c>
      <c r="K51" s="8" t="s">
        <v>34</v>
      </c>
      <c r="L51" s="8" t="s">
        <v>35</v>
      </c>
      <c r="M51" s="8" t="s">
        <v>36</v>
      </c>
      <c r="N51" s="8" t="s">
        <v>37</v>
      </c>
      <c r="O51" s="8" t="s">
        <v>38</v>
      </c>
    </row>
    <row r="52" spans="2:15" ht="14" customHeight="1">
      <c r="B52" s="36" t="s">
        <v>60</v>
      </c>
      <c r="C52" s="88"/>
      <c r="D52" s="8" t="s">
        <v>350</v>
      </c>
      <c r="E52" s="8" t="s">
        <v>332</v>
      </c>
      <c r="F52" s="8">
        <v>27.7</v>
      </c>
      <c r="G52" s="8">
        <v>237.4</v>
      </c>
      <c r="H52" s="8">
        <v>233</v>
      </c>
      <c r="I52" s="8">
        <v>49.9</v>
      </c>
      <c r="J52" s="8">
        <v>82.6</v>
      </c>
      <c r="K52" s="8">
        <v>65.2</v>
      </c>
      <c r="L52" s="8">
        <v>33.200000000000003</v>
      </c>
      <c r="M52" s="8">
        <v>0</v>
      </c>
      <c r="N52" s="8">
        <v>137.9</v>
      </c>
      <c r="O52" s="8">
        <v>18.72</v>
      </c>
    </row>
    <row r="53" spans="2:15" ht="19">
      <c r="C53" s="88"/>
      <c r="D53" s="8" t="s">
        <v>351</v>
      </c>
      <c r="E53" s="8" t="s">
        <v>333</v>
      </c>
      <c r="F53" s="35" t="s">
        <v>91</v>
      </c>
      <c r="G53" s="8">
        <v>66.7</v>
      </c>
      <c r="H53" s="8">
        <v>58</v>
      </c>
      <c r="I53" s="8" t="s">
        <v>39</v>
      </c>
      <c r="J53" s="35" t="s">
        <v>92</v>
      </c>
      <c r="K53" s="35" t="s">
        <v>93</v>
      </c>
      <c r="L53" s="8">
        <v>52.5</v>
      </c>
      <c r="M53" s="8">
        <v>7.9</v>
      </c>
      <c r="N53" s="8">
        <v>45.7</v>
      </c>
      <c r="O53" s="35" t="s">
        <v>94</v>
      </c>
    </row>
    <row r="54" spans="2:15" ht="19">
      <c r="C54" s="88"/>
      <c r="D54" s="8" t="s">
        <v>352</v>
      </c>
      <c r="E54" s="8" t="s">
        <v>334</v>
      </c>
      <c r="F54" s="35" t="s">
        <v>95</v>
      </c>
      <c r="G54" s="35" t="s">
        <v>96</v>
      </c>
      <c r="H54" s="8">
        <v>75.7</v>
      </c>
      <c r="I54" s="8" t="s">
        <v>39</v>
      </c>
      <c r="J54" s="35" t="s">
        <v>97</v>
      </c>
      <c r="K54" s="35" t="s">
        <v>98</v>
      </c>
      <c r="L54" s="8">
        <v>45.9</v>
      </c>
      <c r="M54" s="35" t="s">
        <v>99</v>
      </c>
      <c r="N54" s="8">
        <v>105.1</v>
      </c>
      <c r="O54" s="8">
        <v>54.42</v>
      </c>
    </row>
    <row r="55" spans="2:15" ht="19">
      <c r="C55" s="88"/>
      <c r="D55" s="8" t="s">
        <v>353</v>
      </c>
      <c r="E55" s="8" t="s">
        <v>335</v>
      </c>
      <c r="F55" s="8" t="s">
        <v>39</v>
      </c>
      <c r="G55" s="8" t="s">
        <v>39</v>
      </c>
      <c r="H55" s="35" t="s">
        <v>100</v>
      </c>
      <c r="I55" s="8" t="s">
        <v>39</v>
      </c>
      <c r="J55" s="35" t="s">
        <v>101</v>
      </c>
      <c r="K55" s="35" t="s">
        <v>102</v>
      </c>
      <c r="L55" s="35" t="s">
        <v>103</v>
      </c>
      <c r="M55" s="8" t="s">
        <v>39</v>
      </c>
      <c r="N55" s="8">
        <v>193.9</v>
      </c>
      <c r="O55" s="8">
        <v>95.4</v>
      </c>
    </row>
    <row r="56" spans="2:15">
      <c r="F56" s="30"/>
      <c r="G56" s="30"/>
      <c r="H56" s="30"/>
      <c r="I56" s="30"/>
      <c r="J56" s="30"/>
      <c r="K56" s="30"/>
      <c r="L56" s="30"/>
      <c r="M56" s="30"/>
      <c r="N56" s="30"/>
      <c r="O56" s="30"/>
    </row>
    <row r="58" spans="2:15">
      <c r="B58" s="29" t="s">
        <v>305</v>
      </c>
      <c r="C58" s="88" t="s">
        <v>156</v>
      </c>
      <c r="D58" s="8" t="s">
        <v>1</v>
      </c>
      <c r="E58" s="8" t="s">
        <v>329</v>
      </c>
      <c r="F58" s="8" t="s">
        <v>29</v>
      </c>
      <c r="G58" s="8" t="s">
        <v>30</v>
      </c>
      <c r="H58" s="8" t="s">
        <v>31</v>
      </c>
      <c r="I58" s="8" t="s">
        <v>32</v>
      </c>
      <c r="J58" s="8" t="s">
        <v>33</v>
      </c>
      <c r="K58" s="8" t="s">
        <v>34</v>
      </c>
      <c r="L58" s="8" t="s">
        <v>35</v>
      </c>
      <c r="M58" s="8" t="s">
        <v>36</v>
      </c>
      <c r="N58" s="8" t="s">
        <v>37</v>
      </c>
      <c r="O58" s="8" t="s">
        <v>38</v>
      </c>
    </row>
    <row r="59" spans="2:15" ht="19">
      <c r="B59" s="36" t="s">
        <v>60</v>
      </c>
      <c r="C59" s="88"/>
      <c r="D59" s="8" t="s">
        <v>350</v>
      </c>
      <c r="E59" s="8" t="s">
        <v>332</v>
      </c>
      <c r="F59" s="8">
        <v>55.4</v>
      </c>
      <c r="G59" s="8">
        <v>474.8</v>
      </c>
      <c r="H59" s="8">
        <v>461</v>
      </c>
      <c r="I59" s="8">
        <v>99.8</v>
      </c>
      <c r="J59" s="8">
        <v>158.19999999999999</v>
      </c>
      <c r="K59" s="8">
        <v>77.400000000000006</v>
      </c>
      <c r="L59" s="8">
        <v>62.4</v>
      </c>
      <c r="M59" s="8">
        <v>0</v>
      </c>
      <c r="N59" s="8">
        <v>264.8</v>
      </c>
      <c r="O59" s="8">
        <v>18.72</v>
      </c>
    </row>
    <row r="60" spans="2:15" ht="19">
      <c r="C60" s="88"/>
      <c r="D60" s="8" t="s">
        <v>351</v>
      </c>
      <c r="E60" s="8" t="s">
        <v>333</v>
      </c>
      <c r="F60" s="35" t="s">
        <v>104</v>
      </c>
      <c r="G60" s="8">
        <v>128.4</v>
      </c>
      <c r="H60" s="8">
        <v>106.6</v>
      </c>
      <c r="I60" s="8" t="s">
        <v>39</v>
      </c>
      <c r="J60" s="35" t="s">
        <v>105</v>
      </c>
      <c r="K60" s="35" t="s">
        <v>106</v>
      </c>
      <c r="L60" s="8">
        <v>85</v>
      </c>
      <c r="M60" s="8">
        <v>15.8</v>
      </c>
      <c r="N60" s="8">
        <v>59.4</v>
      </c>
      <c r="O60" s="35" t="s">
        <v>107</v>
      </c>
    </row>
    <row r="61" spans="2:15" ht="19">
      <c r="C61" s="88"/>
      <c r="D61" s="8" t="s">
        <v>352</v>
      </c>
      <c r="E61" s="8" t="s">
        <v>334</v>
      </c>
      <c r="F61" s="35" t="s">
        <v>108</v>
      </c>
      <c r="G61" s="35" t="s">
        <v>109</v>
      </c>
      <c r="H61" s="8">
        <v>126.4</v>
      </c>
      <c r="I61" s="8" t="s">
        <v>39</v>
      </c>
      <c r="J61" s="35" t="s">
        <v>110</v>
      </c>
      <c r="K61" s="35" t="s">
        <v>111</v>
      </c>
      <c r="L61" s="8">
        <v>54.8</v>
      </c>
      <c r="M61" s="35" t="s">
        <v>112</v>
      </c>
      <c r="N61" s="8">
        <v>142.4</v>
      </c>
      <c r="O61" s="8">
        <v>72.72</v>
      </c>
    </row>
    <row r="62" spans="2:15" ht="19">
      <c r="C62" s="88"/>
      <c r="D62" s="8" t="s">
        <v>353</v>
      </c>
      <c r="E62" s="8" t="s">
        <v>335</v>
      </c>
      <c r="F62" s="8" t="s">
        <v>39</v>
      </c>
      <c r="G62" s="8" t="s">
        <v>39</v>
      </c>
      <c r="H62" s="35" t="s">
        <v>113</v>
      </c>
      <c r="I62" s="8" t="s">
        <v>39</v>
      </c>
      <c r="J62" s="35" t="s">
        <v>114</v>
      </c>
      <c r="K62" s="35" t="s">
        <v>115</v>
      </c>
      <c r="L62" s="35" t="s">
        <v>116</v>
      </c>
      <c r="M62" s="8" t="s">
        <v>39</v>
      </c>
      <c r="N62" s="8">
        <v>196.8</v>
      </c>
      <c r="O62" s="8">
        <v>119.8</v>
      </c>
    </row>
  </sheetData>
  <mergeCells count="10">
    <mergeCell ref="C38:C42"/>
    <mergeCell ref="C45:C49"/>
    <mergeCell ref="C51:C55"/>
    <mergeCell ref="C58:C62"/>
    <mergeCell ref="C2:O2"/>
    <mergeCell ref="C4:C8"/>
    <mergeCell ref="C11:C15"/>
    <mergeCell ref="C17:C21"/>
    <mergeCell ref="C24:C28"/>
    <mergeCell ref="C31:C35"/>
  </mergeCells>
  <pageMargins left="0.7" right="0.7" top="0.75" bottom="0.75" header="0.3" footer="0.3"/>
  <pageSetup paperSize="9" orientation="portrait" r:id="rId1"/>
  <ignoredErrors>
    <ignoredError sqref="B5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2131B-8D2D-45E2-8C64-173186EEEEE6}">
  <dimension ref="A1:AE249"/>
  <sheetViews>
    <sheetView zoomScale="85" zoomScaleNormal="85" workbookViewId="0">
      <selection activeCell="G268" sqref="G268"/>
    </sheetView>
  </sheetViews>
  <sheetFormatPr baseColWidth="10" defaultColWidth="8.83203125" defaultRowHeight="15"/>
  <cols>
    <col min="1" max="1" width="7.83203125" style="6" bestFit="1" customWidth="1"/>
    <col min="2" max="2" width="7.6640625" style="6" bestFit="1" customWidth="1"/>
    <col min="3" max="4" width="11.33203125" style="6" bestFit="1" customWidth="1"/>
    <col min="5" max="5" width="8" style="6" customWidth="1"/>
    <col min="6" max="6" width="10.5" style="6" customWidth="1"/>
    <col min="7" max="7" width="13" style="6" customWidth="1"/>
    <col min="8" max="8" width="16.1640625" style="6" customWidth="1"/>
    <col min="9" max="9" width="9" style="19"/>
    <col min="10" max="10" width="11.1640625" style="19" customWidth="1"/>
    <col min="11" max="13" width="9" style="19"/>
    <col min="14" max="14" width="12.83203125" style="19" customWidth="1"/>
    <col min="15" max="16" width="8.33203125" style="20" bestFit="1" customWidth="1"/>
    <col min="17" max="19" width="11.5" style="20" bestFit="1" customWidth="1"/>
    <col min="20" max="20" width="11.5" style="20" customWidth="1"/>
    <col min="21" max="21" width="13" style="20" customWidth="1"/>
    <col min="22" max="22" width="16.1640625" style="20" customWidth="1"/>
    <col min="23" max="23" width="16.33203125" style="20" customWidth="1"/>
    <col min="24" max="24" width="12.6640625" style="20" customWidth="1"/>
    <col min="25" max="25" width="11.5" style="20" bestFit="1" customWidth="1"/>
    <col min="26" max="26" width="16.5" style="20" customWidth="1"/>
    <col min="27" max="27" width="17.1640625" style="20" customWidth="1"/>
    <col min="28" max="28" width="14.83203125" style="20" customWidth="1"/>
    <col min="29" max="30" width="10.5" style="6" customWidth="1"/>
    <col min="31" max="31" width="11.33203125" style="6" customWidth="1"/>
  </cols>
  <sheetData>
    <row r="1" spans="1:31" s="1" customFormat="1" ht="24" customHeight="1">
      <c r="A1" s="7" t="s">
        <v>117</v>
      </c>
      <c r="B1" s="101" t="s">
        <v>345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74"/>
      <c r="X1" s="74"/>
      <c r="Y1" s="74"/>
      <c r="Z1" s="74"/>
      <c r="AA1" s="74"/>
      <c r="AB1" s="74"/>
      <c r="AC1" s="74"/>
      <c r="AD1" s="74"/>
    </row>
    <row r="2" spans="1:31" s="1" customFormat="1" ht="24" customHeight="1">
      <c r="A2" s="6"/>
      <c r="B2" s="101" t="s">
        <v>346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74"/>
      <c r="X2" s="74"/>
      <c r="Y2" s="74"/>
      <c r="Z2" s="74"/>
      <c r="AA2" s="74"/>
      <c r="AB2" s="74"/>
      <c r="AC2" s="74"/>
      <c r="AD2" s="74"/>
    </row>
    <row r="3" spans="1:31" s="1" customFormat="1" ht="24" customHeight="1">
      <c r="A3" s="6"/>
      <c r="B3" s="102" t="s">
        <v>347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74"/>
      <c r="X3" s="74"/>
      <c r="Y3" s="74"/>
      <c r="Z3" s="74"/>
      <c r="AA3" s="74"/>
      <c r="AB3" s="74"/>
      <c r="AC3" s="74"/>
      <c r="AD3" s="74"/>
    </row>
    <row r="4" spans="1:31" ht="66.5" customHeight="1">
      <c r="A4" s="8" t="s">
        <v>118</v>
      </c>
      <c r="B4" s="8" t="s">
        <v>119</v>
      </c>
      <c r="C4" s="8" t="s">
        <v>120</v>
      </c>
      <c r="D4" s="8" t="s">
        <v>343</v>
      </c>
      <c r="E4" s="8" t="s">
        <v>127</v>
      </c>
      <c r="F4" s="8" t="s">
        <v>128</v>
      </c>
      <c r="G4" s="8" t="s">
        <v>129</v>
      </c>
      <c r="H4" s="8" t="s">
        <v>130</v>
      </c>
      <c r="I4" s="9" t="s">
        <v>162</v>
      </c>
      <c r="J4" s="9" t="s">
        <v>163</v>
      </c>
      <c r="K4" s="9" t="s">
        <v>164</v>
      </c>
      <c r="L4" s="9" t="s">
        <v>165</v>
      </c>
      <c r="M4" s="9" t="s">
        <v>166</v>
      </c>
      <c r="N4" s="9" t="s">
        <v>167</v>
      </c>
      <c r="O4" s="9" t="s">
        <v>131</v>
      </c>
      <c r="P4" s="9" t="s">
        <v>132</v>
      </c>
      <c r="Q4" s="9" t="s">
        <v>310</v>
      </c>
      <c r="R4" s="9" t="s">
        <v>133</v>
      </c>
      <c r="S4" s="9" t="s">
        <v>134</v>
      </c>
      <c r="T4" s="9" t="s">
        <v>135</v>
      </c>
      <c r="U4" s="9" t="s">
        <v>136</v>
      </c>
      <c r="V4" s="9" t="s">
        <v>137</v>
      </c>
      <c r="W4" s="9" t="s">
        <v>138</v>
      </c>
      <c r="X4" s="9" t="s">
        <v>139</v>
      </c>
      <c r="Y4" s="9" t="s">
        <v>140</v>
      </c>
      <c r="Z4" s="9" t="s">
        <v>141</v>
      </c>
      <c r="AA4" s="9" t="s">
        <v>142</v>
      </c>
      <c r="AB4" s="9" t="s">
        <v>143</v>
      </c>
      <c r="AC4" s="8" t="s">
        <v>157</v>
      </c>
      <c r="AD4" s="8" t="s">
        <v>158</v>
      </c>
      <c r="AE4" s="8" t="s">
        <v>159</v>
      </c>
    </row>
    <row r="5" spans="1:31">
      <c r="A5" s="97" t="s">
        <v>2</v>
      </c>
      <c r="B5" s="10">
        <v>1631</v>
      </c>
      <c r="C5" s="96" t="s">
        <v>354</v>
      </c>
      <c r="D5" s="96" t="s">
        <v>332</v>
      </c>
      <c r="E5" s="16">
        <v>32.9</v>
      </c>
      <c r="F5" s="10"/>
      <c r="G5" s="10">
        <v>2</v>
      </c>
      <c r="H5" s="10">
        <v>5</v>
      </c>
      <c r="I5" s="11">
        <v>33.326395559824959</v>
      </c>
      <c r="J5" s="11">
        <v>10.397835414665385</v>
      </c>
      <c r="K5" s="11">
        <v>27.727561105774363</v>
      </c>
      <c r="L5" s="12">
        <v>17.758207919735298</v>
      </c>
      <c r="M5" s="11">
        <v>12.997294268331734</v>
      </c>
      <c r="N5" s="11">
        <v>4.7609136514035653</v>
      </c>
      <c r="O5" s="12">
        <v>0.3</v>
      </c>
      <c r="P5" s="12">
        <v>0.72</v>
      </c>
      <c r="Q5" s="12">
        <v>0.43</v>
      </c>
      <c r="R5" s="12">
        <v>0.35</v>
      </c>
      <c r="S5" s="12">
        <v>2.2499997980061002</v>
      </c>
      <c r="T5" s="12">
        <f>20.91+22.9/S5</f>
        <v>31.087778691488538</v>
      </c>
      <c r="U5" s="12">
        <v>8.9899999999999984</v>
      </c>
      <c r="V5" s="12">
        <v>57.91</v>
      </c>
      <c r="W5" s="12">
        <v>42.09</v>
      </c>
      <c r="X5" s="12">
        <v>5.2061089999999988</v>
      </c>
      <c r="Y5" s="12">
        <v>3.7838910000000001</v>
      </c>
      <c r="Z5" s="12">
        <v>72</v>
      </c>
      <c r="AA5" s="12">
        <v>28</v>
      </c>
      <c r="AB5" s="12">
        <v>1.0594894800000001</v>
      </c>
      <c r="AC5" s="21">
        <f>T5-(((100-T5)*(O5+P5+Q5+R5+U5))/(100-(O5+P5+Q5+R5+U5)))</f>
        <v>22.752806514391366</v>
      </c>
      <c r="AD5" s="21">
        <f>(T5-AC5)*((O5+P5+Q5+R5)/(O5+P5+Q5+R5+U5))</f>
        <v>1.3904494827409553</v>
      </c>
      <c r="AE5" s="21">
        <f>AC5/(AD5+AC5)*100</f>
        <v>94.240836932242658</v>
      </c>
    </row>
    <row r="6" spans="1:31">
      <c r="A6" s="97"/>
      <c r="B6" s="10">
        <v>1640</v>
      </c>
      <c r="C6" s="96"/>
      <c r="D6" s="96"/>
      <c r="E6" s="16">
        <v>32.700000000000003</v>
      </c>
      <c r="F6" s="10"/>
      <c r="G6" s="10">
        <v>3</v>
      </c>
      <c r="H6" s="10">
        <v>44</v>
      </c>
      <c r="I6" s="11">
        <v>34.222655354488545</v>
      </c>
      <c r="J6" s="11">
        <v>5.247473821021579</v>
      </c>
      <c r="K6" s="11">
        <v>41.979790568172632</v>
      </c>
      <c r="L6" s="12">
        <v>5.247473821021579</v>
      </c>
      <c r="M6" s="11">
        <v>5.247473821021579</v>
      </c>
      <c r="N6" s="11">
        <v>0</v>
      </c>
      <c r="O6" s="12">
        <v>1.2</v>
      </c>
      <c r="P6" s="12">
        <v>1.75</v>
      </c>
      <c r="Q6" s="12">
        <v>0.82</v>
      </c>
      <c r="R6" s="12">
        <v>0.68</v>
      </c>
      <c r="S6" s="12">
        <v>2.5742613544395199</v>
      </c>
      <c r="T6" s="12">
        <f t="shared" ref="T6:T57" si="0">20.91+22.9/S6</f>
        <v>29.805755654532557</v>
      </c>
      <c r="U6" s="12">
        <v>8.8526064352956713</v>
      </c>
      <c r="V6" s="12">
        <v>64.618443947303007</v>
      </c>
      <c r="W6" s="12">
        <v>35.381556052697</v>
      </c>
      <c r="X6" s="12">
        <v>5.7204165272668721</v>
      </c>
      <c r="Y6" s="12">
        <v>3.1321899080288</v>
      </c>
      <c r="Z6" s="12">
        <v>33</v>
      </c>
      <c r="AA6" s="12">
        <v>67</v>
      </c>
      <c r="AB6" s="12">
        <v>2.0985672383792959</v>
      </c>
      <c r="AC6" s="21">
        <f t="shared" ref="AC6:AC57" si="1">T6-(((100-T6)*(O6+P6+Q6+R6+U6))/(100-(O6+P6+Q6+R6+U6)))</f>
        <v>19.035346439706046</v>
      </c>
      <c r="AD6" s="21">
        <f t="shared" ref="AD6:AD57" si="2">(T6-AC6)*((O6+P6+Q6+R6)/(O6+P6+Q6+R6+U6))</f>
        <v>3.6029270834330811</v>
      </c>
      <c r="AE6" s="21">
        <f t="shared" ref="AE6:AE57" si="3">AC6/(AD6+AC6)*100</f>
        <v>84.08479745705678</v>
      </c>
    </row>
    <row r="7" spans="1:31">
      <c r="A7" s="97"/>
      <c r="B7" s="10">
        <v>1718.5</v>
      </c>
      <c r="C7" s="96"/>
      <c r="D7" s="96"/>
      <c r="E7" s="10">
        <v>22.3</v>
      </c>
      <c r="F7" s="10"/>
      <c r="G7" s="10">
        <v>20.849999999999898</v>
      </c>
      <c r="H7" s="10">
        <v>10.9000000000001</v>
      </c>
      <c r="I7" s="11">
        <v>29.859510758029685</v>
      </c>
      <c r="J7" s="11">
        <v>13.884672502483802</v>
      </c>
      <c r="K7" s="11">
        <v>23.141120837473011</v>
      </c>
      <c r="L7" s="12">
        <v>23.837842755160363</v>
      </c>
      <c r="M7" s="11">
        <v>13.884672502483802</v>
      </c>
      <c r="N7" s="11">
        <v>9.9531702526765606</v>
      </c>
      <c r="O7" s="12">
        <v>5.0999999999999996</v>
      </c>
      <c r="P7" s="12">
        <v>0.91</v>
      </c>
      <c r="Q7" s="12">
        <v>0.08</v>
      </c>
      <c r="R7" s="12">
        <v>0.04</v>
      </c>
      <c r="S7" s="12">
        <v>2.5266811822059001</v>
      </c>
      <c r="T7" s="12">
        <f t="shared" si="0"/>
        <v>29.973272470334912</v>
      </c>
      <c r="U7" s="12">
        <v>3.1468531468531471</v>
      </c>
      <c r="V7" s="12">
        <v>88.56</v>
      </c>
      <c r="W7" s="12">
        <v>11.44</v>
      </c>
      <c r="X7" s="12">
        <v>2.7868531468531472</v>
      </c>
      <c r="Y7" s="12">
        <v>0.36</v>
      </c>
      <c r="Z7" s="12">
        <v>41.3</v>
      </c>
      <c r="AA7" s="12">
        <v>58.7</v>
      </c>
      <c r="AB7" s="12">
        <v>0.21132000000000001</v>
      </c>
      <c r="AC7" s="21">
        <f t="shared" si="1"/>
        <v>22.812722046538976</v>
      </c>
      <c r="AD7" s="21">
        <f t="shared" si="2"/>
        <v>4.7315801385471614</v>
      </c>
      <c r="AE7" s="21">
        <f t="shared" si="3"/>
        <v>82.82192771937757</v>
      </c>
    </row>
    <row r="8" spans="1:31">
      <c r="A8" s="97"/>
      <c r="B8" s="10">
        <v>1725</v>
      </c>
      <c r="C8" s="96"/>
      <c r="D8" s="96"/>
      <c r="E8" s="16">
        <v>24.1</v>
      </c>
      <c r="F8" s="10"/>
      <c r="G8" s="10">
        <v>7.3499999999999091</v>
      </c>
      <c r="H8" s="10">
        <v>24.400000000000091</v>
      </c>
      <c r="I8" s="11">
        <v>33.613753877973117</v>
      </c>
      <c r="J8" s="11">
        <v>9.0276938986556363</v>
      </c>
      <c r="K8" s="11">
        <v>27.083081695966907</v>
      </c>
      <c r="L8" s="12">
        <v>23.145470527404338</v>
      </c>
      <c r="M8" s="11">
        <v>13.541540847983454</v>
      </c>
      <c r="N8" s="11">
        <v>9.6039296794208902</v>
      </c>
      <c r="O8" s="12">
        <v>2.2999999999999998</v>
      </c>
      <c r="P8" s="12">
        <v>0.62</v>
      </c>
      <c r="Q8" s="12">
        <v>0.16</v>
      </c>
      <c r="R8" s="12">
        <v>0.15</v>
      </c>
      <c r="S8" s="12">
        <v>2.3798212068033893</v>
      </c>
      <c r="T8" s="12">
        <f t="shared" si="0"/>
        <v>30.532571617789564</v>
      </c>
      <c r="U8" s="12">
        <v>3.9</v>
      </c>
      <c r="V8" s="12">
        <v>82.73</v>
      </c>
      <c r="W8" s="12">
        <v>17.27</v>
      </c>
      <c r="X8" s="12">
        <v>3.2264699999999999</v>
      </c>
      <c r="Y8" s="12">
        <v>0.67352999999999996</v>
      </c>
      <c r="Z8" s="12">
        <v>31.2</v>
      </c>
      <c r="AA8" s="12">
        <v>68.8</v>
      </c>
      <c r="AB8" s="12">
        <v>0.46338863999999996</v>
      </c>
      <c r="AC8" s="21">
        <f t="shared" si="1"/>
        <v>25.19928030342367</v>
      </c>
      <c r="AD8" s="21">
        <f t="shared" si="2"/>
        <v>2.4160632461994163</v>
      </c>
      <c r="AE8" s="21">
        <f t="shared" si="3"/>
        <v>91.251011446379806</v>
      </c>
    </row>
    <row r="9" spans="1:31">
      <c r="A9" s="97"/>
      <c r="B9" s="10">
        <v>1784</v>
      </c>
      <c r="C9" s="96"/>
      <c r="D9" s="96"/>
      <c r="E9" s="16">
        <v>19.399999999999999</v>
      </c>
      <c r="F9" s="10"/>
      <c r="G9" s="10">
        <v>25.799999999999901</v>
      </c>
      <c r="H9" s="10">
        <v>3.7999999999999545</v>
      </c>
      <c r="I9" s="11">
        <v>26.327852004110998</v>
      </c>
      <c r="J9" s="11">
        <v>3.3348612538540596</v>
      </c>
      <c r="K9" s="11">
        <v>30.847466598150049</v>
      </c>
      <c r="L9" s="12">
        <v>24.879820143884888</v>
      </c>
      <c r="M9" s="11">
        <v>10.838299075025693</v>
      </c>
      <c r="N9" s="11">
        <v>14.041521068859197</v>
      </c>
      <c r="O9" s="12">
        <v>8.3000000000000007</v>
      </c>
      <c r="P9" s="12">
        <v>0.44</v>
      </c>
      <c r="Q9" s="12">
        <v>0.44</v>
      </c>
      <c r="R9" s="12">
        <v>0.43</v>
      </c>
      <c r="S9" s="12">
        <v>2.3048993431050833</v>
      </c>
      <c r="T9" s="12">
        <f t="shared" si="0"/>
        <v>30.845357944590276</v>
      </c>
      <c r="U9" s="12">
        <v>5</v>
      </c>
      <c r="V9" s="12">
        <v>67.3</v>
      </c>
      <c r="W9" s="12">
        <v>32.700000000000003</v>
      </c>
      <c r="X9" s="12">
        <v>3.3650000000000002</v>
      </c>
      <c r="Y9" s="12">
        <v>1.635</v>
      </c>
      <c r="Z9" s="12">
        <v>25.6</v>
      </c>
      <c r="AA9" s="12">
        <v>74.400000000000006</v>
      </c>
      <c r="AB9" s="12">
        <v>1.21644</v>
      </c>
      <c r="AC9" s="21">
        <f t="shared" si="1"/>
        <v>19.013184148717972</v>
      </c>
      <c r="AD9" s="21">
        <f t="shared" si="2"/>
        <v>7.7828330033082027</v>
      </c>
      <c r="AE9" s="21">
        <f t="shared" si="3"/>
        <v>70.955261898988212</v>
      </c>
    </row>
    <row r="10" spans="1:31">
      <c r="A10" s="97"/>
      <c r="B10" s="10">
        <v>1846</v>
      </c>
      <c r="C10" s="96"/>
      <c r="D10" s="96"/>
      <c r="E10" s="16">
        <v>20.399999999999999</v>
      </c>
      <c r="F10" s="10"/>
      <c r="G10" s="10">
        <v>29.7</v>
      </c>
      <c r="H10" s="10">
        <v>6.5</v>
      </c>
      <c r="I10" s="11">
        <v>28.02170283806344</v>
      </c>
      <c r="J10" s="11">
        <v>5.3801669449081801</v>
      </c>
      <c r="K10" s="11">
        <v>34.971085141903174</v>
      </c>
      <c r="L10" s="12">
        <v>21.147045075125206</v>
      </c>
      <c r="M10" s="11">
        <v>8.0702504173622689</v>
      </c>
      <c r="N10" s="11">
        <v>13.076794657762941</v>
      </c>
      <c r="O10" s="12">
        <v>6.2</v>
      </c>
      <c r="P10" s="12">
        <v>1.58</v>
      </c>
      <c r="Q10" s="12">
        <v>0.13</v>
      </c>
      <c r="R10" s="12">
        <v>0.12</v>
      </c>
      <c r="S10" s="12">
        <v>2.5453688286906</v>
      </c>
      <c r="T10" s="12">
        <f t="shared" si="0"/>
        <v>29.906731531351518</v>
      </c>
      <c r="U10" s="12">
        <v>2.4499999999999997</v>
      </c>
      <c r="V10" s="12">
        <v>73.84</v>
      </c>
      <c r="W10" s="12">
        <v>26.16</v>
      </c>
      <c r="X10" s="12">
        <v>1.8090799999999998</v>
      </c>
      <c r="Y10" s="12">
        <v>0.64091999999999993</v>
      </c>
      <c r="Z10" s="12">
        <v>32.4</v>
      </c>
      <c r="AA10" s="12">
        <v>67.599999999999994</v>
      </c>
      <c r="AB10" s="12">
        <v>0.43326191999999991</v>
      </c>
      <c r="AC10" s="21">
        <f t="shared" si="1"/>
        <v>21.700995901867202</v>
      </c>
      <c r="AD10" s="21">
        <f t="shared" si="2"/>
        <v>6.2874100290800632</v>
      </c>
      <c r="AE10" s="21">
        <f t="shared" si="3"/>
        <v>77.535662286046943</v>
      </c>
    </row>
    <row r="11" spans="1:31">
      <c r="A11" s="97"/>
      <c r="B11" s="10">
        <v>1874</v>
      </c>
      <c r="C11" s="96"/>
      <c r="D11" s="96"/>
      <c r="E11" s="16">
        <v>31.2</v>
      </c>
      <c r="F11" s="10"/>
      <c r="G11" s="10">
        <v>19.899999999999999</v>
      </c>
      <c r="H11" s="10">
        <v>9.5999999999999091</v>
      </c>
      <c r="I11" s="11">
        <v>18.073238566131025</v>
      </c>
      <c r="J11" s="11">
        <v>5.8436804697156974</v>
      </c>
      <c r="K11" s="11">
        <v>26.713967861557474</v>
      </c>
      <c r="L11" s="12">
        <v>32.919113102595794</v>
      </c>
      <c r="M11" s="11">
        <v>20.870287391841778</v>
      </c>
      <c r="N11" s="11">
        <v>12.048825710754018</v>
      </c>
      <c r="O11" s="12">
        <v>4.5999999999999996</v>
      </c>
      <c r="P11" s="12">
        <v>0.74</v>
      </c>
      <c r="Q11" s="12">
        <v>0.09</v>
      </c>
      <c r="R11" s="12">
        <v>0.1</v>
      </c>
      <c r="S11" s="12">
        <v>2.049128410838446</v>
      </c>
      <c r="T11" s="12">
        <f t="shared" si="0"/>
        <v>32.085483136574126</v>
      </c>
      <c r="U11" s="12">
        <v>10.92</v>
      </c>
      <c r="V11" s="12">
        <v>94.39</v>
      </c>
      <c r="W11" s="12">
        <v>5.61</v>
      </c>
      <c r="X11" s="12">
        <v>10.307388000000001</v>
      </c>
      <c r="Y11" s="12">
        <v>0.61261200000000005</v>
      </c>
      <c r="Z11" s="12">
        <v>53.1</v>
      </c>
      <c r="AA11" s="12">
        <v>46.9</v>
      </c>
      <c r="AB11" s="12">
        <v>0.28731502800000003</v>
      </c>
      <c r="AC11" s="21">
        <f t="shared" si="1"/>
        <v>18.713923562626121</v>
      </c>
      <c r="AD11" s="21">
        <f t="shared" si="2"/>
        <v>4.4951200269867764</v>
      </c>
      <c r="AE11" s="21">
        <f t="shared" si="3"/>
        <v>80.632032467729317</v>
      </c>
    </row>
    <row r="12" spans="1:31">
      <c r="A12" s="97"/>
      <c r="B12" s="10">
        <v>2095</v>
      </c>
      <c r="C12" s="96"/>
      <c r="D12" s="96"/>
      <c r="E12" s="16">
        <v>23.6</v>
      </c>
      <c r="F12" s="10"/>
      <c r="G12" s="10">
        <v>7.3499999999999091</v>
      </c>
      <c r="H12" s="10">
        <v>32.299999999999997</v>
      </c>
      <c r="I12" s="11">
        <v>29.729711634218244</v>
      </c>
      <c r="J12" s="11">
        <v>3.3297277030324439</v>
      </c>
      <c r="K12" s="11">
        <v>33.29727703032443</v>
      </c>
      <c r="L12" s="12">
        <v>16.784545768347215</v>
      </c>
      <c r="M12" s="11">
        <v>9.9891831090973309</v>
      </c>
      <c r="N12" s="11">
        <v>6.7953626592498848</v>
      </c>
      <c r="O12" s="12">
        <v>1.1000000000000001</v>
      </c>
      <c r="P12" s="12">
        <v>0.87</v>
      </c>
      <c r="Q12" s="12">
        <v>0.95</v>
      </c>
      <c r="R12" s="12">
        <v>0.8</v>
      </c>
      <c r="S12" s="12">
        <v>2.1259046590499597</v>
      </c>
      <c r="T12" s="12">
        <f t="shared" si="0"/>
        <v>31.681884760925129</v>
      </c>
      <c r="U12" s="12">
        <v>13.138737864077671</v>
      </c>
      <c r="V12" s="12">
        <v>69.099999999999994</v>
      </c>
      <c r="W12" s="12">
        <v>30.9</v>
      </c>
      <c r="X12" s="12">
        <v>9.0788678640776705</v>
      </c>
      <c r="Y12" s="12">
        <v>4.0598700000000001</v>
      </c>
      <c r="Z12" s="12">
        <v>41.2</v>
      </c>
      <c r="AA12" s="12">
        <v>58.8</v>
      </c>
      <c r="AB12" s="12">
        <v>2.3872035599999997</v>
      </c>
      <c r="AC12" s="21">
        <f t="shared" si="1"/>
        <v>17.828869223339481</v>
      </c>
      <c r="AD12" s="21">
        <f t="shared" si="2"/>
        <v>3.0567660648917712</v>
      </c>
      <c r="AE12" s="21">
        <f t="shared" si="3"/>
        <v>85.364265808978217</v>
      </c>
    </row>
    <row r="13" spans="1:31">
      <c r="A13" s="97" t="s">
        <v>3</v>
      </c>
      <c r="B13" s="10">
        <v>1659.2</v>
      </c>
      <c r="C13" s="96" t="s">
        <v>354</v>
      </c>
      <c r="D13" s="96" t="s">
        <v>332</v>
      </c>
      <c r="E13" s="16">
        <v>34.6</v>
      </c>
      <c r="F13" s="10"/>
      <c r="G13" s="10">
        <v>4.3500000000001364</v>
      </c>
      <c r="H13" s="10">
        <v>0.20000000000004547</v>
      </c>
      <c r="I13" s="12">
        <v>28.960538979788261</v>
      </c>
      <c r="J13" s="12">
        <v>16.865255052935517</v>
      </c>
      <c r="K13" s="12">
        <v>9.2758902791145328</v>
      </c>
      <c r="L13" s="12">
        <v>24.548315688161697</v>
      </c>
      <c r="M13" s="12">
        <v>15.178729547641968</v>
      </c>
      <c r="N13" s="12">
        <v>9.3695861405197292</v>
      </c>
      <c r="O13" s="12">
        <v>1.5</v>
      </c>
      <c r="P13" s="12">
        <v>0.33</v>
      </c>
      <c r="Q13" s="12">
        <v>0.96</v>
      </c>
      <c r="R13" s="12">
        <v>0.9</v>
      </c>
      <c r="S13" s="12">
        <v>1.7510678771135182</v>
      </c>
      <c r="T13" s="12">
        <f t="shared" si="0"/>
        <v>33.987734049778034</v>
      </c>
      <c r="U13" s="12">
        <v>16.66</v>
      </c>
      <c r="V13" s="12">
        <v>69.680000000000007</v>
      </c>
      <c r="W13" s="12">
        <v>30.32</v>
      </c>
      <c r="X13" s="12">
        <v>11.608688000000003</v>
      </c>
      <c r="Y13" s="12">
        <v>5.0513120000000002</v>
      </c>
      <c r="Z13" s="12">
        <v>46.3</v>
      </c>
      <c r="AA13" s="12">
        <v>53.7</v>
      </c>
      <c r="AB13" s="12">
        <v>2.7125545440000001</v>
      </c>
      <c r="AC13" s="21">
        <f t="shared" si="1"/>
        <v>17.122076647555595</v>
      </c>
      <c r="AD13" s="21">
        <f t="shared" si="2"/>
        <v>3.0581953717051991</v>
      </c>
      <c r="AE13" s="21">
        <f t="shared" si="3"/>
        <v>84.845618687466924</v>
      </c>
    </row>
    <row r="14" spans="1:31">
      <c r="A14" s="97"/>
      <c r="B14" s="10">
        <v>1907</v>
      </c>
      <c r="C14" s="96"/>
      <c r="D14" s="96"/>
      <c r="E14" s="16">
        <v>25.1</v>
      </c>
      <c r="F14" s="10"/>
      <c r="G14" s="10">
        <v>1.5</v>
      </c>
      <c r="H14" s="10">
        <v>14.200000000000045</v>
      </c>
      <c r="I14" s="12">
        <v>32.676303109943063</v>
      </c>
      <c r="J14" s="12">
        <v>18.584647393780113</v>
      </c>
      <c r="K14" s="12">
        <v>9.2923236968900564</v>
      </c>
      <c r="L14" s="12">
        <v>32.696725799386776</v>
      </c>
      <c r="M14" s="12">
        <v>20.443112133158127</v>
      </c>
      <c r="N14" s="12">
        <v>12.253613666228647</v>
      </c>
      <c r="O14" s="12">
        <v>0.8</v>
      </c>
      <c r="P14" s="12">
        <v>0.56999999999999995</v>
      </c>
      <c r="Q14" s="12">
        <v>0.41</v>
      </c>
      <c r="R14" s="12">
        <v>0.34</v>
      </c>
      <c r="S14" s="12">
        <v>2.4388651189913211</v>
      </c>
      <c r="T14" s="12">
        <f t="shared" si="0"/>
        <v>30.299613153133741</v>
      </c>
      <c r="U14" s="12">
        <v>4.63</v>
      </c>
      <c r="V14" s="12">
        <v>50.72</v>
      </c>
      <c r="W14" s="12">
        <v>49.28</v>
      </c>
      <c r="X14" s="12">
        <v>2.3483359999999998</v>
      </c>
      <c r="Y14" s="12">
        <v>2.2816640000000001</v>
      </c>
      <c r="Z14" s="12">
        <v>50.4</v>
      </c>
      <c r="AA14" s="12">
        <v>49.6</v>
      </c>
      <c r="AB14" s="12">
        <v>1.131705344</v>
      </c>
      <c r="AC14" s="21">
        <f t="shared" si="1"/>
        <v>25.254276839821706</v>
      </c>
      <c r="AD14" s="21">
        <f t="shared" si="2"/>
        <v>1.5846093309957801</v>
      </c>
      <c r="AE14" s="21">
        <f t="shared" si="3"/>
        <v>94.095845405392581</v>
      </c>
    </row>
    <row r="15" spans="1:31">
      <c r="A15" s="97"/>
      <c r="B15" s="10">
        <v>1911</v>
      </c>
      <c r="C15" s="96"/>
      <c r="D15" s="96"/>
      <c r="E15" s="16">
        <v>30.2</v>
      </c>
      <c r="F15" s="10"/>
      <c r="G15" s="10">
        <v>5.5</v>
      </c>
      <c r="H15" s="10">
        <v>10.200000000000045</v>
      </c>
      <c r="I15" s="12">
        <v>32.33146792940164</v>
      </c>
      <c r="J15" s="12">
        <v>13.997623762376239</v>
      </c>
      <c r="K15" s="12">
        <v>11.373069306930693</v>
      </c>
      <c r="L15" s="12">
        <v>30.657839001291435</v>
      </c>
      <c r="M15" s="12">
        <v>19.246732673267328</v>
      </c>
      <c r="N15" s="12">
        <v>11.411106328024108</v>
      </c>
      <c r="O15" s="12">
        <v>2.4</v>
      </c>
      <c r="P15" s="12">
        <v>0.81</v>
      </c>
      <c r="Q15" s="12">
        <v>0.87</v>
      </c>
      <c r="R15" s="12">
        <v>0.77</v>
      </c>
      <c r="S15" s="12">
        <v>2.610523311534795</v>
      </c>
      <c r="T15" s="12">
        <f t="shared" si="0"/>
        <v>29.682187514593188</v>
      </c>
      <c r="U15" s="12">
        <v>6.79</v>
      </c>
      <c r="V15" s="12">
        <v>53.66</v>
      </c>
      <c r="W15" s="12">
        <v>46.34</v>
      </c>
      <c r="X15" s="12">
        <v>3.6435139999999997</v>
      </c>
      <c r="Y15" s="12">
        <v>3.1464860000000003</v>
      </c>
      <c r="Z15" s="12">
        <v>20.100000000000001</v>
      </c>
      <c r="AA15" s="12">
        <v>79.900000000000006</v>
      </c>
      <c r="AB15" s="12">
        <v>2.5140423140000006</v>
      </c>
      <c r="AC15" s="21">
        <f t="shared" si="1"/>
        <v>20.418953728602521</v>
      </c>
      <c r="AD15" s="21">
        <f t="shared" si="2"/>
        <v>3.8596807441627781</v>
      </c>
      <c r="AE15" s="21">
        <f t="shared" si="3"/>
        <v>84.102562487637442</v>
      </c>
    </row>
    <row r="16" spans="1:31">
      <c r="A16" s="97"/>
      <c r="B16" s="10">
        <v>1917</v>
      </c>
      <c r="C16" s="96"/>
      <c r="D16" s="96"/>
      <c r="E16" s="16">
        <v>30.2</v>
      </c>
      <c r="F16" s="10"/>
      <c r="G16" s="10">
        <v>11.5</v>
      </c>
      <c r="H16" s="10">
        <v>4.2000000000000455</v>
      </c>
      <c r="I16" s="12">
        <v>26.579713157347744</v>
      </c>
      <c r="J16" s="12">
        <v>16.479422157555604</v>
      </c>
      <c r="K16" s="12">
        <v>11.535595510288921</v>
      </c>
      <c r="L16" s="12">
        <v>30.655269174807728</v>
      </c>
      <c r="M16" s="12">
        <v>16.479422157555604</v>
      </c>
      <c r="N16" s="12">
        <v>14.175847017252131</v>
      </c>
      <c r="O16" s="12">
        <v>4.8</v>
      </c>
      <c r="P16" s="12">
        <v>0.95</v>
      </c>
      <c r="Q16" s="12">
        <v>1.01</v>
      </c>
      <c r="R16" s="12">
        <v>1.03</v>
      </c>
      <c r="S16" s="12">
        <v>2.3525982610639109</v>
      </c>
      <c r="T16" s="12">
        <f t="shared" si="0"/>
        <v>30.643918612030248</v>
      </c>
      <c r="U16" s="12">
        <v>6.96</v>
      </c>
      <c r="V16" s="12">
        <v>42.39</v>
      </c>
      <c r="W16" s="12">
        <v>57.61</v>
      </c>
      <c r="X16" s="12">
        <v>2.9503439999999999</v>
      </c>
      <c r="Y16" s="12">
        <v>4.0096559999999997</v>
      </c>
      <c r="Z16" s="12">
        <v>8.6999999999999993</v>
      </c>
      <c r="AA16" s="12">
        <v>91.3</v>
      </c>
      <c r="AB16" s="12">
        <v>3.6608159279999994</v>
      </c>
      <c r="AC16" s="21">
        <f t="shared" si="1"/>
        <v>18.643892800035481</v>
      </c>
      <c r="AD16" s="21">
        <f t="shared" si="2"/>
        <v>6.3376407508772363</v>
      </c>
      <c r="AE16" s="21">
        <f t="shared" si="3"/>
        <v>74.630697759362789</v>
      </c>
    </row>
    <row r="17" spans="1:31">
      <c r="A17" s="97"/>
      <c r="B17" s="10">
        <v>1935</v>
      </c>
      <c r="C17" s="96"/>
      <c r="D17" s="96"/>
      <c r="E17" s="16">
        <v>20.7</v>
      </c>
      <c r="F17" s="10"/>
      <c r="G17" s="10">
        <v>11.950000000000045</v>
      </c>
      <c r="H17" s="10">
        <v>24.039999999999964</v>
      </c>
      <c r="I17" s="12">
        <v>32.113894736842106</v>
      </c>
      <c r="J17" s="12">
        <v>14.205675789473684</v>
      </c>
      <c r="K17" s="12">
        <v>12.429966315789473</v>
      </c>
      <c r="L17" s="12">
        <v>30.980463157894736</v>
      </c>
      <c r="M17" s="12">
        <v>17.757094736842102</v>
      </c>
      <c r="N17" s="12">
        <v>13.223368421052632</v>
      </c>
      <c r="O17" s="12">
        <v>4.7</v>
      </c>
      <c r="P17" s="12">
        <v>1.21</v>
      </c>
      <c r="Q17" s="12">
        <v>0.52</v>
      </c>
      <c r="R17" s="12">
        <v>0.42</v>
      </c>
      <c r="S17" s="12">
        <v>2.6415431643292782</v>
      </c>
      <c r="T17" s="12">
        <f t="shared" si="0"/>
        <v>29.57917501452777</v>
      </c>
      <c r="U17" s="12">
        <v>3.4199999999999995</v>
      </c>
      <c r="V17" s="12">
        <v>37.81</v>
      </c>
      <c r="W17" s="12">
        <v>62.19</v>
      </c>
      <c r="X17" s="12">
        <v>1.2931019999999998</v>
      </c>
      <c r="Y17" s="12">
        <v>2.1268979999999997</v>
      </c>
      <c r="Z17" s="12">
        <v>30.4</v>
      </c>
      <c r="AA17" s="12">
        <v>69.599999999999994</v>
      </c>
      <c r="AB17" s="12">
        <v>1.4803210079999998</v>
      </c>
      <c r="AC17" s="21">
        <f t="shared" si="1"/>
        <v>21.519196494514404</v>
      </c>
      <c r="AD17" s="21">
        <f t="shared" si="2"/>
        <v>5.3759350401257606</v>
      </c>
      <c r="AE17" s="21">
        <f t="shared" si="3"/>
        <v>80.011493778337879</v>
      </c>
    </row>
    <row r="18" spans="1:31">
      <c r="A18" s="97"/>
      <c r="B18" s="10">
        <v>2182</v>
      </c>
      <c r="C18" s="96"/>
      <c r="D18" s="96"/>
      <c r="E18" s="10">
        <v>33.4</v>
      </c>
      <c r="F18" s="10"/>
      <c r="G18" s="10">
        <v>2.6999999999998181</v>
      </c>
      <c r="H18" s="10">
        <v>54.159999999999854</v>
      </c>
      <c r="I18" s="12">
        <v>33.102725226032504</v>
      </c>
      <c r="J18" s="12">
        <v>3.3102725226032494</v>
      </c>
      <c r="K18" s="12">
        <v>19.034067004968687</v>
      </c>
      <c r="L18" s="12">
        <v>29.40044674680518</v>
      </c>
      <c r="M18" s="12">
        <v>20.689203266270312</v>
      </c>
      <c r="N18" s="12">
        <v>8.7112434805348684</v>
      </c>
      <c r="O18" s="12">
        <v>0.6</v>
      </c>
      <c r="P18" s="12">
        <v>1.73</v>
      </c>
      <c r="Q18" s="12">
        <v>0.81857142857142895</v>
      </c>
      <c r="R18" s="12">
        <v>0.56000000000000005</v>
      </c>
      <c r="S18" s="12">
        <v>2.6286941121874601</v>
      </c>
      <c r="T18" s="12">
        <f t="shared" si="0"/>
        <v>29.621549926569369</v>
      </c>
      <c r="U18" s="12">
        <v>11.443917071018967</v>
      </c>
      <c r="V18" s="12">
        <v>77.33</v>
      </c>
      <c r="W18" s="12">
        <v>22.67</v>
      </c>
      <c r="X18" s="12">
        <v>8.8495810710189673</v>
      </c>
      <c r="Y18" s="12">
        <v>2.5943360000000002</v>
      </c>
      <c r="Z18" s="12">
        <v>10.199999999999999</v>
      </c>
      <c r="AA18" s="12">
        <v>89.8</v>
      </c>
      <c r="AB18" s="12">
        <v>2.3297137280000002</v>
      </c>
      <c r="AC18" s="21">
        <f t="shared" si="1"/>
        <v>17.053018021523378</v>
      </c>
      <c r="AD18" s="21">
        <f t="shared" si="2"/>
        <v>3.0761480745160763</v>
      </c>
      <c r="AE18" s="21">
        <f t="shared" si="3"/>
        <v>84.717955727329766</v>
      </c>
    </row>
    <row r="19" spans="1:31">
      <c r="A19" s="97" t="s">
        <v>4</v>
      </c>
      <c r="B19" s="10">
        <v>1909</v>
      </c>
      <c r="C19" s="96" t="s">
        <v>354</v>
      </c>
      <c r="D19" s="96" t="s">
        <v>332</v>
      </c>
      <c r="E19" s="16">
        <v>24.6</v>
      </c>
      <c r="F19" s="10"/>
      <c r="G19" s="10">
        <v>30</v>
      </c>
      <c r="H19" s="10">
        <v>47</v>
      </c>
      <c r="I19" s="11">
        <v>30.167018729756375</v>
      </c>
      <c r="J19" s="11">
        <v>14.48016899028306</v>
      </c>
      <c r="K19" s="11">
        <v>25.340295732995351</v>
      </c>
      <c r="L19" s="12">
        <v>19.269183213631884</v>
      </c>
      <c r="M19" s="11">
        <v>12.670147866497675</v>
      </c>
      <c r="N19" s="11">
        <v>6.5990353471342074</v>
      </c>
      <c r="O19" s="12">
        <v>7.1</v>
      </c>
      <c r="P19" s="12">
        <v>0.71</v>
      </c>
      <c r="Q19" s="12">
        <v>0.293333333333333</v>
      </c>
      <c r="R19" s="12">
        <v>0.25</v>
      </c>
      <c r="S19" s="12">
        <v>2.0832486891228457</v>
      </c>
      <c r="T19" s="12">
        <f t="shared" si="0"/>
        <v>31.902446614543209</v>
      </c>
      <c r="U19" s="12">
        <v>2.39</v>
      </c>
      <c r="V19" s="12">
        <v>55.06</v>
      </c>
      <c r="W19" s="12">
        <v>44.94</v>
      </c>
      <c r="X19" s="12">
        <v>1.3159339999999999</v>
      </c>
      <c r="Y19" s="12">
        <v>1.074066</v>
      </c>
      <c r="Z19" s="12">
        <v>24.7</v>
      </c>
      <c r="AA19" s="12">
        <v>75.3</v>
      </c>
      <c r="AB19" s="12">
        <v>0.80877169799999993</v>
      </c>
      <c r="AC19" s="21">
        <f t="shared" si="1"/>
        <v>23.705919200668347</v>
      </c>
      <c r="AD19" s="21">
        <f t="shared" si="2"/>
        <v>6.3730988827708348</v>
      </c>
      <c r="AE19" s="21">
        <f t="shared" si="3"/>
        <v>78.812144515183775</v>
      </c>
    </row>
    <row r="20" spans="1:31">
      <c r="A20" s="97"/>
      <c r="B20" s="10">
        <v>2038</v>
      </c>
      <c r="C20" s="96"/>
      <c r="D20" s="96"/>
      <c r="E20" s="16">
        <v>25.3</v>
      </c>
      <c r="F20" s="10"/>
      <c r="G20" s="10">
        <v>34.5</v>
      </c>
      <c r="H20" s="10">
        <v>41.6</v>
      </c>
      <c r="I20" s="11">
        <v>27.673986844897094</v>
      </c>
      <c r="J20" s="11">
        <v>11.107765754296627</v>
      </c>
      <c r="K20" s="11">
        <v>25.918120093358798</v>
      </c>
      <c r="L20" s="12">
        <v>25.250127307447489</v>
      </c>
      <c r="M20" s="11">
        <v>16.661648631444944</v>
      </c>
      <c r="N20" s="11">
        <v>8.5884786760025467</v>
      </c>
      <c r="O20" s="12">
        <v>6.2</v>
      </c>
      <c r="P20" s="12">
        <v>0.54</v>
      </c>
      <c r="Q20" s="12">
        <v>0.22</v>
      </c>
      <c r="R20" s="12">
        <v>0.28000000000000003</v>
      </c>
      <c r="S20" s="12">
        <v>1.8245775059683766</v>
      </c>
      <c r="T20" s="12">
        <f t="shared" si="0"/>
        <v>33.460850772352387</v>
      </c>
      <c r="U20" s="12">
        <v>2.81</v>
      </c>
      <c r="V20" s="12">
        <v>57.36</v>
      </c>
      <c r="W20" s="12">
        <v>42.64</v>
      </c>
      <c r="X20" s="12">
        <v>1.6118160000000001</v>
      </c>
      <c r="Y20" s="12">
        <v>1.1981839999999999</v>
      </c>
      <c r="Z20" s="12">
        <v>32.4</v>
      </c>
      <c r="AA20" s="12">
        <v>67.599999999999994</v>
      </c>
      <c r="AB20" s="12">
        <v>0.80997238399999982</v>
      </c>
      <c r="AC20" s="21">
        <f t="shared" si="1"/>
        <v>26.026515589052124</v>
      </c>
      <c r="AD20" s="21">
        <f t="shared" si="2"/>
        <v>5.355680271352627</v>
      </c>
      <c r="AE20" s="21">
        <f t="shared" si="3"/>
        <v>82.93401680629384</v>
      </c>
    </row>
    <row r="21" spans="1:31">
      <c r="A21" s="97" t="s">
        <v>5</v>
      </c>
      <c r="B21" s="10">
        <v>1823</v>
      </c>
      <c r="C21" s="90" t="s">
        <v>354</v>
      </c>
      <c r="D21" s="90" t="s">
        <v>332</v>
      </c>
      <c r="E21" s="16">
        <v>31.5</v>
      </c>
      <c r="F21" s="17">
        <v>104.544</v>
      </c>
      <c r="G21" s="10">
        <v>4.32</v>
      </c>
      <c r="H21" s="10">
        <v>1.6</v>
      </c>
      <c r="I21" s="11">
        <v>28.398371179999092</v>
      </c>
      <c r="J21" s="11">
        <v>6.5483302956233196</v>
      </c>
      <c r="K21" s="11">
        <v>27.830403756399107</v>
      </c>
      <c r="L21" s="12">
        <v>16.587989753964173</v>
      </c>
      <c r="M21" s="11">
        <v>5.7297890086704042</v>
      </c>
      <c r="N21" s="11">
        <v>10.85820074529377</v>
      </c>
      <c r="O21" s="12">
        <v>0.8</v>
      </c>
      <c r="P21" s="12">
        <v>0.52</v>
      </c>
      <c r="Q21" s="12">
        <v>1.44</v>
      </c>
      <c r="R21" s="12">
        <v>1.1200000000000001</v>
      </c>
      <c r="S21" s="12">
        <v>1.6457770970102601</v>
      </c>
      <c r="T21" s="12">
        <f t="shared" si="0"/>
        <v>34.824399490429435</v>
      </c>
      <c r="U21" s="12">
        <v>16.754905014014327</v>
      </c>
      <c r="V21" s="12">
        <v>67.89</v>
      </c>
      <c r="W21" s="12">
        <v>32.11</v>
      </c>
      <c r="X21" s="12">
        <v>11.374905014014326</v>
      </c>
      <c r="Y21" s="12">
        <v>5.38</v>
      </c>
      <c r="Z21" s="12">
        <v>25.5</v>
      </c>
      <c r="AA21" s="12">
        <v>74.5</v>
      </c>
      <c r="AB21" s="12">
        <v>4.0080999999999998</v>
      </c>
      <c r="AC21" s="21">
        <f t="shared" si="1"/>
        <v>17.878759521324458</v>
      </c>
      <c r="AD21" s="21">
        <f t="shared" si="2"/>
        <v>3.1863041305726103</v>
      </c>
      <c r="AE21" s="21">
        <f t="shared" si="3"/>
        <v>84.873987645009279</v>
      </c>
    </row>
    <row r="22" spans="1:31">
      <c r="A22" s="97"/>
      <c r="B22" s="10">
        <v>1827.4</v>
      </c>
      <c r="C22" s="91"/>
      <c r="D22" s="91"/>
      <c r="E22" s="16">
        <v>27.2</v>
      </c>
      <c r="F22" s="16">
        <v>21</v>
      </c>
      <c r="G22" s="10">
        <v>0.5</v>
      </c>
      <c r="H22" s="10">
        <v>0.7</v>
      </c>
      <c r="I22" s="11">
        <v>32.02544143014449</v>
      </c>
      <c r="J22" s="11">
        <v>5.0060821603962715</v>
      </c>
      <c r="K22" s="11">
        <v>26.699104855446784</v>
      </c>
      <c r="L22" s="12">
        <v>18.465195308801732</v>
      </c>
      <c r="M22" s="11">
        <v>7.5091232405944073</v>
      </c>
      <c r="N22" s="11">
        <v>10.956072068207327</v>
      </c>
      <c r="O22" s="12">
        <v>1.1000000000000001</v>
      </c>
      <c r="P22" s="12">
        <v>0.56000000000000005</v>
      </c>
      <c r="Q22" s="12">
        <v>1.68</v>
      </c>
      <c r="R22" s="12">
        <v>1.1499999999999999</v>
      </c>
      <c r="S22" s="12">
        <v>1.7810096039516401</v>
      </c>
      <c r="T22" s="12">
        <f t="shared" si="0"/>
        <v>33.767875639294871</v>
      </c>
      <c r="U22" s="12">
        <v>13.314176245210728</v>
      </c>
      <c r="V22" s="12">
        <v>58.24</v>
      </c>
      <c r="W22" s="12">
        <v>41.76</v>
      </c>
      <c r="X22" s="12">
        <v>7.7541762452107283</v>
      </c>
      <c r="Y22" s="12">
        <v>5.56</v>
      </c>
      <c r="Z22" s="12">
        <v>12.3</v>
      </c>
      <c r="AA22" s="12">
        <v>87.7</v>
      </c>
      <c r="AB22" s="12">
        <v>4.8761199999999993</v>
      </c>
      <c r="AC22" s="21">
        <f t="shared" si="1"/>
        <v>19.42154560273994</v>
      </c>
      <c r="AD22" s="21">
        <f t="shared" si="2"/>
        <v>3.6179726024369763</v>
      </c>
      <c r="AE22" s="21">
        <f t="shared" si="3"/>
        <v>84.296665536938065</v>
      </c>
    </row>
    <row r="23" spans="1:31">
      <c r="A23" s="97"/>
      <c r="B23" s="10">
        <v>1832</v>
      </c>
      <c r="C23" s="91"/>
      <c r="D23" s="91"/>
      <c r="E23" s="16">
        <v>27.9</v>
      </c>
      <c r="F23" s="16">
        <v>275.60000000000002</v>
      </c>
      <c r="G23" s="10">
        <v>0.65</v>
      </c>
      <c r="H23" s="10">
        <v>5.6</v>
      </c>
      <c r="I23" s="11">
        <v>32.532452166811289</v>
      </c>
      <c r="J23" s="11">
        <v>5.9018680104549608</v>
      </c>
      <c r="K23" s="11">
        <v>22.274792168491306</v>
      </c>
      <c r="L23" s="12">
        <v>22.679617216354842</v>
      </c>
      <c r="M23" s="11">
        <v>8.6624191766355079</v>
      </c>
      <c r="N23" s="11">
        <v>14.017198039719332</v>
      </c>
      <c r="O23" s="12">
        <v>0.2</v>
      </c>
      <c r="P23" s="12">
        <v>0.44</v>
      </c>
      <c r="Q23" s="12">
        <v>2.0099999999999998</v>
      </c>
      <c r="R23" s="12">
        <v>1.52</v>
      </c>
      <c r="S23" s="12">
        <v>2.1764760309043143</v>
      </c>
      <c r="T23" s="12">
        <f t="shared" si="0"/>
        <v>31.431595310417993</v>
      </c>
      <c r="U23" s="12">
        <v>12.441270437887615</v>
      </c>
      <c r="V23" s="12">
        <v>46.79</v>
      </c>
      <c r="W23" s="12">
        <v>53.21</v>
      </c>
      <c r="X23" s="12">
        <v>5.8212704378876152</v>
      </c>
      <c r="Y23" s="12">
        <v>6.62</v>
      </c>
      <c r="Z23" s="12">
        <v>8.6999999999999993</v>
      </c>
      <c r="AA23" s="12">
        <v>91.3</v>
      </c>
      <c r="AB23" s="12">
        <v>6.0440599999999991</v>
      </c>
      <c r="AC23" s="21">
        <f t="shared" si="1"/>
        <v>17.772575443173537</v>
      </c>
      <c r="AD23" s="21">
        <f t="shared" si="2"/>
        <v>3.4288836040196635</v>
      </c>
      <c r="AE23" s="21">
        <f t="shared" si="3"/>
        <v>83.827133800616409</v>
      </c>
    </row>
    <row r="24" spans="1:31">
      <c r="A24" s="97"/>
      <c r="B24" s="10">
        <v>1847</v>
      </c>
      <c r="C24" s="91"/>
      <c r="D24" s="91"/>
      <c r="E24" s="16">
        <v>29.2</v>
      </c>
      <c r="F24" s="10"/>
      <c r="G24" s="10">
        <v>1.7</v>
      </c>
      <c r="H24" s="10">
        <v>3.2</v>
      </c>
      <c r="I24" s="11">
        <v>35.474285978440605</v>
      </c>
      <c r="J24" s="11">
        <v>6.1595351766509259</v>
      </c>
      <c r="K24" s="11">
        <v>17.835072004034025</v>
      </c>
      <c r="L24" s="12">
        <v>24.941920507658523</v>
      </c>
      <c r="M24" s="11">
        <v>9.6530028887813017</v>
      </c>
      <c r="N24" s="11">
        <v>15.288917618877219</v>
      </c>
      <c r="O24" s="12">
        <v>0.1</v>
      </c>
      <c r="P24" s="12">
        <v>0.73</v>
      </c>
      <c r="Q24" s="12">
        <v>2.11</v>
      </c>
      <c r="R24" s="12">
        <v>1.36</v>
      </c>
      <c r="S24" s="12">
        <v>2.0568886247101101</v>
      </c>
      <c r="T24" s="12">
        <f t="shared" si="0"/>
        <v>32.043320358182953</v>
      </c>
      <c r="U24" s="12">
        <v>11.289186333215921</v>
      </c>
      <c r="V24" s="12">
        <v>43.22</v>
      </c>
      <c r="W24" s="12">
        <v>56.78</v>
      </c>
      <c r="X24" s="12">
        <v>4.8791863332159213</v>
      </c>
      <c r="Y24" s="12">
        <v>6.41</v>
      </c>
      <c r="Z24" s="12">
        <v>6.5</v>
      </c>
      <c r="AA24" s="12">
        <v>93.5</v>
      </c>
      <c r="AB24" s="12">
        <v>5.9933500000000004</v>
      </c>
      <c r="AC24" s="21">
        <f t="shared" si="1"/>
        <v>19.49292194945609</v>
      </c>
      <c r="AD24" s="21">
        <f t="shared" si="2"/>
        <v>3.4618043561733876</v>
      </c>
      <c r="AE24" s="21">
        <f t="shared" si="3"/>
        <v>84.918990929879186</v>
      </c>
    </row>
    <row r="25" spans="1:31">
      <c r="A25" s="97"/>
      <c r="B25" s="10">
        <v>1811.5</v>
      </c>
      <c r="C25" s="91"/>
      <c r="D25" s="91"/>
      <c r="E25" s="16">
        <v>34.299999999999997</v>
      </c>
      <c r="F25" s="10"/>
      <c r="G25" s="10">
        <v>1.1000000000000001</v>
      </c>
      <c r="H25" s="10">
        <v>4.3</v>
      </c>
      <c r="I25" s="11">
        <v>36.38064667485169</v>
      </c>
      <c r="J25" s="11">
        <v>7.3396510990057937</v>
      </c>
      <c r="K25" s="11">
        <v>13.694714855462029</v>
      </c>
      <c r="L25" s="12">
        <v>19.640736949568744</v>
      </c>
      <c r="M25" s="11">
        <v>8.8612860829460196</v>
      </c>
      <c r="N25" s="11">
        <v>10.779450866622723</v>
      </c>
      <c r="O25" s="12">
        <v>0.1</v>
      </c>
      <c r="P25" s="12">
        <v>0.35</v>
      </c>
      <c r="Q25" s="12">
        <v>1.84</v>
      </c>
      <c r="R25" s="12">
        <v>1.62</v>
      </c>
      <c r="S25" s="12">
        <v>2.1961497578397386</v>
      </c>
      <c r="T25" s="12">
        <f t="shared" si="0"/>
        <v>31.337339901685837</v>
      </c>
      <c r="U25" s="12">
        <v>19.034250421111736</v>
      </c>
      <c r="V25" s="12">
        <v>64.38</v>
      </c>
      <c r="W25" s="12">
        <v>35.619999999999997</v>
      </c>
      <c r="X25" s="12">
        <v>12.254250421111735</v>
      </c>
      <c r="Y25" s="12">
        <v>6.78</v>
      </c>
      <c r="Z25" s="12">
        <v>10.8</v>
      </c>
      <c r="AA25" s="12">
        <v>89.2</v>
      </c>
      <c r="AB25" s="12">
        <v>6.0477600000000002</v>
      </c>
      <c r="AC25" s="21">
        <f t="shared" si="1"/>
        <v>10.892230010664434</v>
      </c>
      <c r="AD25" s="21">
        <f t="shared" si="2"/>
        <v>3.4841138065830211</v>
      </c>
      <c r="AE25" s="21">
        <f t="shared" si="3"/>
        <v>75.764952126401624</v>
      </c>
    </row>
    <row r="26" spans="1:31">
      <c r="A26" s="97"/>
      <c r="B26" s="10">
        <v>1865.2</v>
      </c>
      <c r="C26" s="91"/>
      <c r="D26" s="91"/>
      <c r="E26" s="16">
        <v>36.799999999999997</v>
      </c>
      <c r="F26" s="10"/>
      <c r="G26" s="10">
        <v>0.9</v>
      </c>
      <c r="H26" s="10">
        <v>30.4</v>
      </c>
      <c r="I26" s="11">
        <v>35.634489855517884</v>
      </c>
      <c r="J26" s="11">
        <v>14.24099313148062</v>
      </c>
      <c r="K26" s="11">
        <v>18.55340654453461</v>
      </c>
      <c r="L26" s="12">
        <v>14.81711961417462</v>
      </c>
      <c r="M26" s="11">
        <v>10.229445770500163</v>
      </c>
      <c r="N26" s="11">
        <v>4.587673843674458</v>
      </c>
      <c r="O26" s="12">
        <v>0.3</v>
      </c>
      <c r="P26" s="12">
        <v>0.86</v>
      </c>
      <c r="Q26" s="12">
        <v>1.47</v>
      </c>
      <c r="R26" s="12">
        <v>1.32</v>
      </c>
      <c r="S26" s="12">
        <v>2.1337898190320699</v>
      </c>
      <c r="T26" s="12">
        <f t="shared" si="0"/>
        <v>31.642078574818534</v>
      </c>
      <c r="U26" s="12">
        <v>12.803990854292246</v>
      </c>
      <c r="V26" s="12">
        <v>51.89</v>
      </c>
      <c r="W26" s="12">
        <v>48.11</v>
      </c>
      <c r="X26" s="12">
        <v>6.6439908542922463</v>
      </c>
      <c r="Y26" s="12">
        <v>6.16</v>
      </c>
      <c r="Z26" s="12">
        <v>26.3</v>
      </c>
      <c r="AA26" s="12">
        <v>73.7</v>
      </c>
      <c r="AB26" s="12">
        <v>4.5399200000000004</v>
      </c>
      <c r="AC26" s="21">
        <f t="shared" si="1"/>
        <v>17.884446201459653</v>
      </c>
      <c r="AD26" s="21">
        <f t="shared" si="2"/>
        <v>3.243564375042344</v>
      </c>
      <c r="AE26" s="21">
        <f t="shared" si="3"/>
        <v>84.648036958814529</v>
      </c>
    </row>
    <row r="27" spans="1:31">
      <c r="A27" s="97"/>
      <c r="B27" s="10">
        <v>2003</v>
      </c>
      <c r="C27" s="91"/>
      <c r="D27" s="91"/>
      <c r="E27" s="16">
        <v>27.7</v>
      </c>
      <c r="F27" s="10"/>
      <c r="G27" s="10">
        <v>2.5</v>
      </c>
      <c r="H27" s="10">
        <v>29.240000000000009</v>
      </c>
      <c r="I27" s="11">
        <v>31.245211930926221</v>
      </c>
      <c r="J27" s="11">
        <v>4.1226321297749866</v>
      </c>
      <c r="K27" s="11">
        <v>31.332004186289904</v>
      </c>
      <c r="L27" s="12">
        <v>16.230151753008897</v>
      </c>
      <c r="M27" s="11">
        <v>4.9471585557299846</v>
      </c>
      <c r="N27" s="11">
        <v>11.282993197278913</v>
      </c>
      <c r="O27" s="12">
        <v>0.1</v>
      </c>
      <c r="P27" s="12">
        <v>1.21</v>
      </c>
      <c r="Q27" s="12">
        <v>1.3</v>
      </c>
      <c r="R27" s="12">
        <v>1.53</v>
      </c>
      <c r="S27" s="12">
        <v>2.0699997980061</v>
      </c>
      <c r="T27" s="12">
        <f t="shared" si="0"/>
        <v>31.972803011893106</v>
      </c>
      <c r="U27" s="12">
        <v>12.93</v>
      </c>
      <c r="V27" s="12">
        <v>46.46</v>
      </c>
      <c r="W27" s="12">
        <v>53.54</v>
      </c>
      <c r="X27" s="12">
        <v>6.0072780000000003</v>
      </c>
      <c r="Y27" s="12">
        <v>6.9227220000000003</v>
      </c>
      <c r="Z27" s="12">
        <v>29.2</v>
      </c>
      <c r="AA27" s="12">
        <v>70.8</v>
      </c>
      <c r="AB27" s="12">
        <v>4.9012871760000003</v>
      </c>
      <c r="AC27" s="21">
        <f t="shared" si="1"/>
        <v>17.970340060162918</v>
      </c>
      <c r="AD27" s="21">
        <f t="shared" si="2"/>
        <v>3.3960279215092548</v>
      </c>
      <c r="AE27" s="21">
        <f t="shared" si="3"/>
        <v>84.105731379229596</v>
      </c>
    </row>
    <row r="28" spans="1:31">
      <c r="A28" s="97"/>
      <c r="B28" s="10">
        <v>2040.3</v>
      </c>
      <c r="C28" s="91"/>
      <c r="D28" s="91"/>
      <c r="E28" s="16">
        <v>23.1</v>
      </c>
      <c r="F28" s="10"/>
      <c r="G28" s="10">
        <v>1.02</v>
      </c>
      <c r="H28" s="10">
        <v>0.7</v>
      </c>
      <c r="I28" s="11">
        <v>29.170624999999998</v>
      </c>
      <c r="J28" s="11">
        <v>5.9401999999999999</v>
      </c>
      <c r="K28" s="11">
        <v>29.701000000000008</v>
      </c>
      <c r="L28" s="12">
        <v>20.048175000000001</v>
      </c>
      <c r="M28" s="11">
        <v>6.7888000000000002</v>
      </c>
      <c r="N28" s="11">
        <v>13.259375</v>
      </c>
      <c r="O28" s="12">
        <v>2</v>
      </c>
      <c r="P28" s="12">
        <v>0.95</v>
      </c>
      <c r="Q28" s="12">
        <v>1.1299999999999999</v>
      </c>
      <c r="R28" s="12">
        <v>0.85</v>
      </c>
      <c r="S28" s="12">
        <v>2.3742613544395201</v>
      </c>
      <c r="T28" s="12">
        <f t="shared" si="0"/>
        <v>30.555104974303003</v>
      </c>
      <c r="U28" s="12">
        <v>10.210000000000001</v>
      </c>
      <c r="V28" s="12">
        <v>43.78</v>
      </c>
      <c r="W28" s="12">
        <v>56.22</v>
      </c>
      <c r="X28" s="12">
        <v>4.469938</v>
      </c>
      <c r="Y28" s="12">
        <v>5.740062</v>
      </c>
      <c r="Z28" s="12">
        <v>31.2</v>
      </c>
      <c r="AA28" s="12">
        <v>68.8</v>
      </c>
      <c r="AB28" s="12">
        <v>3.9491626559999999</v>
      </c>
      <c r="AC28" s="21">
        <f t="shared" si="1"/>
        <v>18.165336995407735</v>
      </c>
      <c r="AD28" s="21">
        <f t="shared" si="2"/>
        <v>4.0344488861263974</v>
      </c>
      <c r="AE28" s="21">
        <f t="shared" si="3"/>
        <v>81.826631537548892</v>
      </c>
    </row>
    <row r="29" spans="1:31">
      <c r="A29" s="97"/>
      <c r="B29" s="10">
        <v>2060.5</v>
      </c>
      <c r="C29" s="92"/>
      <c r="D29" s="92"/>
      <c r="E29" s="16">
        <v>20.8</v>
      </c>
      <c r="F29" s="17">
        <v>9.5846999999999998</v>
      </c>
      <c r="G29" s="10">
        <v>2.78</v>
      </c>
      <c r="H29" s="10">
        <v>21.4</v>
      </c>
      <c r="I29" s="11">
        <v>36.158145311529708</v>
      </c>
      <c r="J29" s="11">
        <v>6.1378451666321672</v>
      </c>
      <c r="K29" s="11">
        <v>27.181885737942455</v>
      </c>
      <c r="L29" s="12">
        <v>17.862123783895672</v>
      </c>
      <c r="M29" s="11">
        <v>7.0146801904367635</v>
      </c>
      <c r="N29" s="11">
        <v>10.847443593458912</v>
      </c>
      <c r="O29" s="12">
        <v>1</v>
      </c>
      <c r="P29" s="12">
        <v>1.23</v>
      </c>
      <c r="Q29" s="12">
        <v>1.03</v>
      </c>
      <c r="R29" s="12">
        <v>0.91</v>
      </c>
      <c r="S29" s="12">
        <v>2.5566811822058999</v>
      </c>
      <c r="T29" s="12">
        <f t="shared" si="0"/>
        <v>29.866924374998497</v>
      </c>
      <c r="U29" s="12">
        <v>8.49</v>
      </c>
      <c r="V29" s="12">
        <v>32.040000000000006</v>
      </c>
      <c r="W29" s="12">
        <v>67.959999999999994</v>
      </c>
      <c r="X29" s="12">
        <v>2.7201960000000009</v>
      </c>
      <c r="Y29" s="12">
        <v>5.7698039999999988</v>
      </c>
      <c r="Z29" s="12">
        <v>42.3</v>
      </c>
      <c r="AA29" s="12">
        <v>57.7</v>
      </c>
      <c r="AB29" s="12">
        <v>3.3291769079999995</v>
      </c>
      <c r="AC29" s="21">
        <f t="shared" si="1"/>
        <v>19.701081262878972</v>
      </c>
      <c r="AD29" s="21">
        <f t="shared" si="2"/>
        <v>3.3484649113379481</v>
      </c>
      <c r="AE29" s="21">
        <f t="shared" si="3"/>
        <v>85.472751237577413</v>
      </c>
    </row>
    <row r="30" spans="1:31">
      <c r="A30" s="97" t="s">
        <v>7</v>
      </c>
      <c r="B30" s="10">
        <v>1928</v>
      </c>
      <c r="C30" s="96" t="s">
        <v>354</v>
      </c>
      <c r="D30" s="96" t="s">
        <v>332</v>
      </c>
      <c r="E30" s="16">
        <v>28.5</v>
      </c>
      <c r="F30" s="10"/>
      <c r="G30" s="10">
        <v>11</v>
      </c>
      <c r="H30" s="10">
        <v>1.86</v>
      </c>
      <c r="I30" s="11">
        <v>28.137373737373736</v>
      </c>
      <c r="J30" s="11">
        <v>11.202191919191918</v>
      </c>
      <c r="K30" s="11">
        <v>21.542676767676767</v>
      </c>
      <c r="L30" s="12">
        <v>26.167757575757577</v>
      </c>
      <c r="M30" s="11">
        <v>10.340484848484847</v>
      </c>
      <c r="N30" s="11">
        <v>15.827272727272726</v>
      </c>
      <c r="O30" s="12">
        <v>5.8</v>
      </c>
      <c r="P30" s="12">
        <v>0.45</v>
      </c>
      <c r="Q30" s="12">
        <v>0.68</v>
      </c>
      <c r="R30" s="12">
        <v>0.57999999999999996</v>
      </c>
      <c r="S30" s="12">
        <v>2.3798212068033902</v>
      </c>
      <c r="T30" s="12">
        <f t="shared" si="0"/>
        <v>30.532571617789557</v>
      </c>
      <c r="U30" s="12">
        <v>5.44</v>
      </c>
      <c r="V30" s="12">
        <v>36.42</v>
      </c>
      <c r="W30" s="12">
        <v>63.58</v>
      </c>
      <c r="X30" s="12">
        <v>1.9812480000000001</v>
      </c>
      <c r="Y30" s="12">
        <v>3.458752</v>
      </c>
      <c r="Z30" s="12">
        <v>40.1</v>
      </c>
      <c r="AA30" s="12">
        <v>59.9</v>
      </c>
      <c r="AB30" s="12">
        <v>2.0717924480000001</v>
      </c>
      <c r="AC30" s="21">
        <f t="shared" si="1"/>
        <v>20.198244247891509</v>
      </c>
      <c r="AD30" s="21">
        <f t="shared" si="2"/>
        <v>5.9931118569833473</v>
      </c>
      <c r="AE30" s="21">
        <f t="shared" si="3"/>
        <v>77.117978034486427</v>
      </c>
    </row>
    <row r="31" spans="1:31">
      <c r="A31" s="97"/>
      <c r="B31" s="10">
        <v>2108.5</v>
      </c>
      <c r="C31" s="96"/>
      <c r="D31" s="96"/>
      <c r="E31" s="16">
        <v>22.4</v>
      </c>
      <c r="F31" s="17">
        <v>7.9930000000000003</v>
      </c>
      <c r="G31" s="10">
        <v>3.8</v>
      </c>
      <c r="H31" s="10">
        <v>57.5</v>
      </c>
      <c r="I31" s="11">
        <v>31.797086891009538</v>
      </c>
      <c r="J31" s="11">
        <v>14.813701657458562</v>
      </c>
      <c r="K31" s="11">
        <v>22.220552486187842</v>
      </c>
      <c r="L31" s="12">
        <v>24.268658965344049</v>
      </c>
      <c r="M31" s="11">
        <v>4.6292817679558009</v>
      </c>
      <c r="N31" s="11">
        <v>19.639377197388242</v>
      </c>
      <c r="O31" s="12">
        <v>2.2000000000000002</v>
      </c>
      <c r="P31" s="12">
        <v>2.14</v>
      </c>
      <c r="Q31" s="12">
        <v>0.36</v>
      </c>
      <c r="R31" s="12">
        <v>0.28999999999999998</v>
      </c>
      <c r="S31" s="12">
        <v>2.5648993431050799</v>
      </c>
      <c r="T31" s="12">
        <f t="shared" si="0"/>
        <v>29.838225609148914</v>
      </c>
      <c r="U31" s="12">
        <v>1.9099999999999997</v>
      </c>
      <c r="V31" s="12">
        <v>18.61</v>
      </c>
      <c r="W31" s="12">
        <v>81.39</v>
      </c>
      <c r="X31" s="12">
        <v>0.35545099999999991</v>
      </c>
      <c r="Y31" s="12">
        <v>1.5545489999999997</v>
      </c>
      <c r="Z31" s="12">
        <v>30.5</v>
      </c>
      <c r="AA31" s="12">
        <v>69.5</v>
      </c>
      <c r="AB31" s="12">
        <v>1.080411555</v>
      </c>
      <c r="AC31" s="21">
        <f t="shared" si="1"/>
        <v>24.638265960417737</v>
      </c>
      <c r="AD31" s="21">
        <f t="shared" si="2"/>
        <v>3.7605505285751555</v>
      </c>
      <c r="AE31" s="21">
        <f t="shared" si="3"/>
        <v>86.758073069584754</v>
      </c>
    </row>
    <row r="32" spans="1:31">
      <c r="A32" s="97"/>
      <c r="B32" s="10">
        <v>1833.1</v>
      </c>
      <c r="C32" s="96"/>
      <c r="D32" s="96"/>
      <c r="E32" s="16">
        <v>20.6</v>
      </c>
      <c r="F32" s="17"/>
      <c r="G32" s="10">
        <v>14.5</v>
      </c>
      <c r="H32" s="10">
        <v>2.5</v>
      </c>
      <c r="I32" s="11">
        <v>13.799798290018659</v>
      </c>
      <c r="J32" s="11">
        <v>5.8603143404945897</v>
      </c>
      <c r="K32" s="11">
        <v>12.557816443916979</v>
      </c>
      <c r="L32" s="12">
        <v>57.04836613093714</v>
      </c>
      <c r="M32" s="11">
        <v>9.209065392205785</v>
      </c>
      <c r="N32" s="11">
        <v>47.839300738731353</v>
      </c>
      <c r="O32" s="12">
        <v>4.4000000000000004</v>
      </c>
      <c r="P32" s="12">
        <v>1.63</v>
      </c>
      <c r="Q32" s="12">
        <v>0.48</v>
      </c>
      <c r="R32" s="12">
        <v>0.46</v>
      </c>
      <c r="S32" s="12">
        <v>2.5153688286906002</v>
      </c>
      <c r="T32" s="12">
        <f t="shared" si="0"/>
        <v>30.01403267258457</v>
      </c>
      <c r="U32" s="12">
        <v>3.7637047946326292</v>
      </c>
      <c r="V32" s="12">
        <v>38.89</v>
      </c>
      <c r="W32" s="12">
        <v>61.11</v>
      </c>
      <c r="X32" s="12">
        <v>1.4637047946326294</v>
      </c>
      <c r="Y32" s="12">
        <v>2.2999999999999998</v>
      </c>
      <c r="Z32" s="12">
        <v>34.5</v>
      </c>
      <c r="AA32" s="12">
        <v>65.5</v>
      </c>
      <c r="AB32" s="12">
        <v>1.5064999999999997</v>
      </c>
      <c r="AC32" s="21">
        <f t="shared" si="1"/>
        <v>21.598664796825418</v>
      </c>
      <c r="AD32" s="21">
        <f t="shared" si="2"/>
        <v>5.4645730636612697</v>
      </c>
      <c r="AE32" s="21">
        <f t="shared" si="3"/>
        <v>79.808132745122322</v>
      </c>
    </row>
    <row r="33" spans="1:31">
      <c r="A33" s="97"/>
      <c r="B33" s="10">
        <v>1876.3</v>
      </c>
      <c r="C33" s="96"/>
      <c r="D33" s="96"/>
      <c r="E33" s="16">
        <v>22.4</v>
      </c>
      <c r="F33" s="17"/>
      <c r="G33" s="10">
        <v>3.4</v>
      </c>
      <c r="H33" s="10">
        <v>2.1</v>
      </c>
      <c r="I33" s="11">
        <v>39.498699529791352</v>
      </c>
      <c r="J33" s="11">
        <v>10.094112102057792</v>
      </c>
      <c r="K33" s="11">
        <v>23.216457834732925</v>
      </c>
      <c r="L33" s="12">
        <v>15.843367255838535</v>
      </c>
      <c r="M33" s="11">
        <v>7.0658784714404552</v>
      </c>
      <c r="N33" s="11">
        <v>8.7774887843980807</v>
      </c>
      <c r="O33" s="12">
        <v>2.21</v>
      </c>
      <c r="P33" s="12">
        <v>1.21</v>
      </c>
      <c r="Q33" s="12">
        <v>0.82</v>
      </c>
      <c r="R33" s="12">
        <v>0.68</v>
      </c>
      <c r="S33" s="12">
        <v>2.6891284108384501</v>
      </c>
      <c r="T33" s="12">
        <f t="shared" si="0"/>
        <v>29.425770354328282</v>
      </c>
      <c r="U33" s="12">
        <v>6.4273632775794018</v>
      </c>
      <c r="V33" s="12">
        <v>46.79</v>
      </c>
      <c r="W33" s="12">
        <v>53.21</v>
      </c>
      <c r="X33" s="12">
        <v>3.0073632775794024</v>
      </c>
      <c r="Y33" s="12">
        <v>3.42</v>
      </c>
      <c r="Z33" s="12">
        <v>33.200000000000003</v>
      </c>
      <c r="AA33" s="12">
        <v>66.8</v>
      </c>
      <c r="AB33" s="12">
        <v>2.2845599999999999</v>
      </c>
      <c r="AC33" s="21">
        <f t="shared" si="1"/>
        <v>20.392407654330693</v>
      </c>
      <c r="AD33" s="21">
        <f t="shared" si="2"/>
        <v>3.9166935434069301</v>
      </c>
      <c r="AE33" s="21">
        <f t="shared" si="3"/>
        <v>83.887954097737506</v>
      </c>
    </row>
    <row r="34" spans="1:31">
      <c r="A34" s="97"/>
      <c r="B34" s="10">
        <v>1865.3</v>
      </c>
      <c r="C34" s="96"/>
      <c r="D34" s="96"/>
      <c r="E34" s="16">
        <v>25.5</v>
      </c>
      <c r="F34" s="17"/>
      <c r="G34" s="10">
        <v>4.5</v>
      </c>
      <c r="H34" s="10">
        <v>5.2</v>
      </c>
      <c r="I34" s="11">
        <v>34.622226801291305</v>
      </c>
      <c r="J34" s="11">
        <v>10.16800134480029</v>
      </c>
      <c r="K34" s="11">
        <v>20.33600268960058</v>
      </c>
      <c r="L34" s="12">
        <v>23.306225304658724</v>
      </c>
      <c r="M34" s="11">
        <v>5.084000672400145</v>
      </c>
      <c r="N34" s="11">
        <v>18.22222463225858</v>
      </c>
      <c r="O34" s="12">
        <v>1.85</v>
      </c>
      <c r="P34" s="12">
        <v>1.08</v>
      </c>
      <c r="Q34" s="12">
        <v>0.87</v>
      </c>
      <c r="R34" s="12">
        <v>0.75</v>
      </c>
      <c r="S34" s="12">
        <v>2.6590465904995999</v>
      </c>
      <c r="T34" s="12">
        <f t="shared" si="0"/>
        <v>29.522109348447856</v>
      </c>
      <c r="U34" s="12">
        <v>7.0175438596491224</v>
      </c>
      <c r="V34" s="12">
        <v>43.57</v>
      </c>
      <c r="W34" s="12">
        <v>56.43</v>
      </c>
      <c r="X34" s="12">
        <v>3.0575438596491229</v>
      </c>
      <c r="Y34" s="12">
        <v>3.96</v>
      </c>
      <c r="Z34" s="12">
        <v>35.6</v>
      </c>
      <c r="AA34" s="12">
        <v>64.400000000000006</v>
      </c>
      <c r="AB34" s="12">
        <v>2.5502400000000005</v>
      </c>
      <c r="AC34" s="21">
        <f t="shared" si="1"/>
        <v>20.303140127989998</v>
      </c>
      <c r="AD34" s="21">
        <f t="shared" si="2"/>
        <v>3.6262071241764549</v>
      </c>
      <c r="AE34" s="21">
        <f t="shared" si="3"/>
        <v>84.84619289459242</v>
      </c>
    </row>
    <row r="35" spans="1:31">
      <c r="A35" s="97"/>
      <c r="B35" s="10">
        <v>1855</v>
      </c>
      <c r="C35" s="96"/>
      <c r="D35" s="96"/>
      <c r="E35" s="16">
        <v>26.1</v>
      </c>
      <c r="F35" s="17"/>
      <c r="G35" s="10">
        <v>2.1</v>
      </c>
      <c r="H35" s="10">
        <v>5</v>
      </c>
      <c r="I35" s="11">
        <v>29.962748706515086</v>
      </c>
      <c r="J35" s="11">
        <v>9.9405825120438287</v>
      </c>
      <c r="K35" s="11">
        <v>21.537928776094962</v>
      </c>
      <c r="L35" s="12">
        <v>24.675204817130073</v>
      </c>
      <c r="M35" s="11">
        <v>0</v>
      </c>
      <c r="N35" s="11">
        <v>24.675204817130073</v>
      </c>
      <c r="O35" s="12">
        <v>1.02</v>
      </c>
      <c r="P35" s="12">
        <v>1.46</v>
      </c>
      <c r="Q35" s="12">
        <v>1.08</v>
      </c>
      <c r="R35" s="12">
        <v>0.88</v>
      </c>
      <c r="S35" s="12">
        <v>2.2410678771135202</v>
      </c>
      <c r="T35" s="12">
        <f t="shared" si="0"/>
        <v>31.128342886381041</v>
      </c>
      <c r="U35" s="12">
        <v>9.443535188216039</v>
      </c>
      <c r="V35" s="12">
        <v>38.9</v>
      </c>
      <c r="W35" s="12">
        <v>61.1</v>
      </c>
      <c r="X35" s="12">
        <v>3.6735351882160394</v>
      </c>
      <c r="Y35" s="12">
        <v>5.77</v>
      </c>
      <c r="Z35" s="12">
        <v>37.200000000000003</v>
      </c>
      <c r="AA35" s="12">
        <v>62.8</v>
      </c>
      <c r="AB35" s="12">
        <v>3.6235599999999994</v>
      </c>
      <c r="AC35" s="21">
        <f t="shared" si="1"/>
        <v>20.02498330122495</v>
      </c>
      <c r="AD35" s="21">
        <f t="shared" si="2"/>
        <v>3.5508907414256137</v>
      </c>
      <c r="AE35" s="21">
        <f t="shared" si="3"/>
        <v>84.938455579624403</v>
      </c>
    </row>
    <row r="36" spans="1:31">
      <c r="A36" s="97"/>
      <c r="B36" s="10">
        <v>2170.3000000000002</v>
      </c>
      <c r="C36" s="96"/>
      <c r="D36" s="96"/>
      <c r="E36" s="16">
        <v>23.9</v>
      </c>
      <c r="F36" s="16">
        <v>27.41</v>
      </c>
      <c r="G36" s="10">
        <v>0.3</v>
      </c>
      <c r="H36" s="10">
        <v>12.56</v>
      </c>
      <c r="I36" s="11">
        <v>31.708667687595717</v>
      </c>
      <c r="J36" s="11">
        <v>7.5308085758039818</v>
      </c>
      <c r="K36" s="11">
        <v>22.59242572741195</v>
      </c>
      <c r="L36" s="12">
        <v>24.442098009188367</v>
      </c>
      <c r="M36" s="11">
        <v>4.1837825421133239</v>
      </c>
      <c r="N36" s="11">
        <v>20.25831546707504</v>
      </c>
      <c r="O36" s="12">
        <v>0.91</v>
      </c>
      <c r="P36" s="12">
        <v>1.75</v>
      </c>
      <c r="Q36" s="12">
        <v>1.1299999999999999</v>
      </c>
      <c r="R36" s="12">
        <v>1.1060000000000001</v>
      </c>
      <c r="S36" s="12">
        <v>2.3788651189913201</v>
      </c>
      <c r="T36" s="12">
        <f t="shared" si="0"/>
        <v>30.536439017992745</v>
      </c>
      <c r="U36" s="12">
        <v>8.83</v>
      </c>
      <c r="V36" s="12">
        <v>25.64</v>
      </c>
      <c r="W36" s="12">
        <v>74.36</v>
      </c>
      <c r="X36" s="12">
        <v>2.2640120000000001</v>
      </c>
      <c r="Y36" s="12">
        <v>6.5659879999999999</v>
      </c>
      <c r="Z36" s="12">
        <v>43.2</v>
      </c>
      <c r="AA36" s="12">
        <v>56.8</v>
      </c>
      <c r="AB36" s="12">
        <v>3.7294811839999999</v>
      </c>
      <c r="AC36" s="21">
        <f t="shared" si="1"/>
        <v>19.484942181877212</v>
      </c>
      <c r="AD36" s="21">
        <f t="shared" si="2"/>
        <v>3.9420172307752912</v>
      </c>
      <c r="AE36" s="21">
        <f t="shared" si="3"/>
        <v>83.173158917728458</v>
      </c>
    </row>
    <row r="37" spans="1:31" ht="14.25" customHeight="1">
      <c r="A37" s="98" t="s">
        <v>8</v>
      </c>
      <c r="B37" s="10">
        <v>1771</v>
      </c>
      <c r="C37" s="90" t="s">
        <v>354</v>
      </c>
      <c r="D37" s="90" t="s">
        <v>332</v>
      </c>
      <c r="E37" s="16">
        <v>24.6</v>
      </c>
      <c r="F37" s="10"/>
      <c r="G37" s="10">
        <v>27.6</v>
      </c>
      <c r="H37" s="10">
        <v>29.4</v>
      </c>
      <c r="I37" s="11">
        <v>26.699776058485231</v>
      </c>
      <c r="J37" s="11">
        <v>13.257819835937491</v>
      </c>
      <c r="K37" s="11">
        <v>26.515639671874982</v>
      </c>
      <c r="L37" s="12">
        <v>23.643112040755195</v>
      </c>
      <c r="M37" s="11">
        <v>7.0708372458333297</v>
      </c>
      <c r="N37" s="11">
        <v>16.572274794921867</v>
      </c>
      <c r="O37" s="12">
        <v>6.61</v>
      </c>
      <c r="P37" s="12">
        <v>1.25</v>
      </c>
      <c r="Q37" s="12">
        <v>0.25</v>
      </c>
      <c r="R37" s="12">
        <v>0.25</v>
      </c>
      <c r="S37" s="12">
        <v>2.6505233115347901</v>
      </c>
      <c r="T37" s="12">
        <f t="shared" si="0"/>
        <v>29.549803279730341</v>
      </c>
      <c r="U37" s="12">
        <v>1.5236523929471031</v>
      </c>
      <c r="V37" s="12">
        <v>52.36</v>
      </c>
      <c r="W37" s="12">
        <v>47.64</v>
      </c>
      <c r="X37" s="12">
        <v>0.79778439294710313</v>
      </c>
      <c r="Y37" s="12">
        <v>0.72586799999999996</v>
      </c>
      <c r="Z37" s="12">
        <v>12.5</v>
      </c>
      <c r="AA37" s="12">
        <v>87.5</v>
      </c>
      <c r="AB37" s="12">
        <v>0.63513449999999994</v>
      </c>
      <c r="AC37" s="21">
        <f t="shared" si="1"/>
        <v>21.823066967312467</v>
      </c>
      <c r="AD37" s="21">
        <f t="shared" si="2"/>
        <v>6.5355916015326763</v>
      </c>
      <c r="AE37" s="21">
        <f t="shared" si="3"/>
        <v>76.953805534678267</v>
      </c>
    </row>
    <row r="38" spans="1:31" ht="14.25" customHeight="1">
      <c r="A38" s="99"/>
      <c r="B38" s="10">
        <v>1834.5</v>
      </c>
      <c r="C38" s="91"/>
      <c r="D38" s="91"/>
      <c r="E38" s="16">
        <v>18.5</v>
      </c>
      <c r="F38" s="10"/>
      <c r="G38" s="10">
        <v>26</v>
      </c>
      <c r="H38" s="10">
        <v>4.5</v>
      </c>
      <c r="I38" s="11">
        <v>30.662094016497665</v>
      </c>
      <c r="J38" s="11">
        <v>9.2944472487508545</v>
      </c>
      <c r="K38" s="11">
        <v>26.024452296502389</v>
      </c>
      <c r="L38" s="12">
        <v>26.513129419890323</v>
      </c>
      <c r="M38" s="11">
        <v>10.223891973625939</v>
      </c>
      <c r="N38" s="11">
        <v>16.289237446264384</v>
      </c>
      <c r="O38" s="12">
        <v>4.33</v>
      </c>
      <c r="P38" s="12">
        <v>0.87</v>
      </c>
      <c r="Q38" s="12">
        <v>0.24</v>
      </c>
      <c r="R38" s="12">
        <v>0.23</v>
      </c>
      <c r="S38" s="12">
        <v>2.3225982610639102</v>
      </c>
      <c r="T38" s="12">
        <f t="shared" si="0"/>
        <v>30.769647440496325</v>
      </c>
      <c r="U38" s="12">
        <v>1.83587701835877</v>
      </c>
      <c r="V38" s="12">
        <v>54.79</v>
      </c>
      <c r="W38" s="12">
        <v>45.21</v>
      </c>
      <c r="X38" s="12">
        <v>1.0058770183587702</v>
      </c>
      <c r="Y38" s="12">
        <v>0.83</v>
      </c>
      <c r="Z38" s="12">
        <v>19.600000000000001</v>
      </c>
      <c r="AA38" s="12">
        <v>80.400000000000006</v>
      </c>
      <c r="AB38" s="12">
        <v>0.66732000000000002</v>
      </c>
      <c r="AC38" s="21">
        <f t="shared" si="1"/>
        <v>25.151620094560045</v>
      </c>
      <c r="AD38" s="21">
        <f t="shared" si="2"/>
        <v>4.2439031406384453</v>
      </c>
      <c r="AE38" s="21">
        <f t="shared" si="3"/>
        <v>85.562756931787646</v>
      </c>
    </row>
    <row r="39" spans="1:31" ht="14.25" customHeight="1">
      <c r="A39" s="99"/>
      <c r="B39" s="10">
        <v>1866.4</v>
      </c>
      <c r="C39" s="91"/>
      <c r="D39" s="91"/>
      <c r="E39" s="16">
        <v>22.1</v>
      </c>
      <c r="F39" s="10"/>
      <c r="G39" s="10">
        <v>23</v>
      </c>
      <c r="H39" s="10">
        <v>10</v>
      </c>
      <c r="I39" s="11">
        <v>37.202652333502591</v>
      </c>
      <c r="J39" s="11">
        <v>11.051909888342966</v>
      </c>
      <c r="K39" s="11">
        <v>18.419849813904943</v>
      </c>
      <c r="L39" s="12">
        <v>23.288601108839988</v>
      </c>
      <c r="M39" s="11">
        <v>8.5112409484940077</v>
      </c>
      <c r="N39" s="11">
        <v>14.777360160345978</v>
      </c>
      <c r="O39" s="12">
        <v>4.51</v>
      </c>
      <c r="P39" s="12">
        <v>0.75</v>
      </c>
      <c r="Q39" s="12">
        <v>0.51</v>
      </c>
      <c r="R39" s="12">
        <v>0.45</v>
      </c>
      <c r="S39" s="12">
        <v>2.5715431643292801</v>
      </c>
      <c r="T39" s="12">
        <f t="shared" si="0"/>
        <v>29.815158706901528</v>
      </c>
      <c r="U39" s="12">
        <v>3.8169868554095041</v>
      </c>
      <c r="V39" s="12">
        <v>60.44</v>
      </c>
      <c r="W39" s="12">
        <v>39.56</v>
      </c>
      <c r="X39" s="12">
        <v>2.3069868554095039</v>
      </c>
      <c r="Y39" s="12">
        <v>1.51</v>
      </c>
      <c r="Z39" s="12">
        <v>20.100000000000001</v>
      </c>
      <c r="AA39" s="12">
        <v>79.900000000000006</v>
      </c>
      <c r="AB39" s="12">
        <v>1.2064900000000001</v>
      </c>
      <c r="AC39" s="21">
        <f t="shared" si="1"/>
        <v>21.984781478699606</v>
      </c>
      <c r="AD39" s="21">
        <f t="shared" si="2"/>
        <v>4.8525465920248845</v>
      </c>
      <c r="AE39" s="21">
        <f t="shared" si="3"/>
        <v>81.918667241250873</v>
      </c>
    </row>
    <row r="40" spans="1:31" ht="14.25" customHeight="1">
      <c r="A40" s="99"/>
      <c r="B40" s="10">
        <v>1899.1</v>
      </c>
      <c r="C40" s="91"/>
      <c r="D40" s="91"/>
      <c r="E40" s="16">
        <v>23.2</v>
      </c>
      <c r="F40" s="10"/>
      <c r="G40" s="10">
        <v>21</v>
      </c>
      <c r="H40" s="10">
        <v>8.6999999999999993</v>
      </c>
      <c r="I40" s="11">
        <v>35.682764228604661</v>
      </c>
      <c r="J40" s="11">
        <v>11.663166365006781</v>
      </c>
      <c r="K40" s="11">
        <v>18.728353682270502</v>
      </c>
      <c r="L40" s="12">
        <v>23.575545686530798</v>
      </c>
      <c r="M40" s="11">
        <v>9.8688330780826607</v>
      </c>
      <c r="N40" s="11">
        <v>13.706712608448141</v>
      </c>
      <c r="O40" s="12">
        <v>5.17</v>
      </c>
      <c r="P40" s="12">
        <v>0.98</v>
      </c>
      <c r="Q40" s="12">
        <v>0.55000000000000004</v>
      </c>
      <c r="R40" s="12">
        <v>0.5</v>
      </c>
      <c r="S40" s="12">
        <v>2.58869411218746</v>
      </c>
      <c r="T40" s="12">
        <f t="shared" si="0"/>
        <v>29.756159108636197</v>
      </c>
      <c r="U40" s="12">
        <v>3.1501700375872561</v>
      </c>
      <c r="V40" s="12">
        <v>44.13</v>
      </c>
      <c r="W40" s="12">
        <v>55.87</v>
      </c>
      <c r="X40" s="12">
        <v>1.3901700375872563</v>
      </c>
      <c r="Y40" s="12">
        <v>1.76</v>
      </c>
      <c r="Z40" s="12">
        <v>25.5</v>
      </c>
      <c r="AA40" s="12">
        <v>74.5</v>
      </c>
      <c r="AB40" s="12">
        <v>1.3112000000000001</v>
      </c>
      <c r="AC40" s="21">
        <f t="shared" si="1"/>
        <v>21.64643154279851</v>
      </c>
      <c r="AD40" s="21">
        <f t="shared" si="2"/>
        <v>5.6414569289185073</v>
      </c>
      <c r="AE40" s="21">
        <f t="shared" si="3"/>
        <v>79.326150739857752</v>
      </c>
    </row>
    <row r="41" spans="1:31" ht="14.25" customHeight="1">
      <c r="A41" s="99"/>
      <c r="B41" s="10">
        <v>1913.2</v>
      </c>
      <c r="C41" s="91"/>
      <c r="D41" s="91"/>
      <c r="E41" s="16">
        <v>19.399999999999999</v>
      </c>
      <c r="F41" s="10"/>
      <c r="G41" s="10">
        <v>3.9</v>
      </c>
      <c r="H41" s="10">
        <v>2.5</v>
      </c>
      <c r="I41" s="11">
        <v>40.30660331743492</v>
      </c>
      <c r="J41" s="11">
        <v>12.804583926809435</v>
      </c>
      <c r="K41" s="11">
        <v>21.716574339868803</v>
      </c>
      <c r="L41" s="12">
        <v>19.837084107829298</v>
      </c>
      <c r="M41" s="11">
        <v>12.599710583980485</v>
      </c>
      <c r="N41" s="11">
        <v>7.2373735238488113</v>
      </c>
      <c r="O41" s="12">
        <v>1.33</v>
      </c>
      <c r="P41" s="12">
        <v>0.45</v>
      </c>
      <c r="Q41" s="12">
        <v>0.46</v>
      </c>
      <c r="R41" s="12">
        <v>0.4</v>
      </c>
      <c r="S41" s="12">
        <v>1.85457750596838</v>
      </c>
      <c r="T41" s="12">
        <f>20.91+22.9/S41</f>
        <v>33.257825812781334</v>
      </c>
      <c r="U41" s="12">
        <v>2.6951543080575338</v>
      </c>
      <c r="V41" s="12">
        <v>28.39</v>
      </c>
      <c r="W41" s="12">
        <v>71.61</v>
      </c>
      <c r="X41" s="12">
        <v>0.76515430805753382</v>
      </c>
      <c r="Y41" s="12">
        <v>1.93</v>
      </c>
      <c r="Z41" s="12">
        <v>38.200000000000003</v>
      </c>
      <c r="AA41" s="12">
        <v>61.8</v>
      </c>
      <c r="AB41" s="12">
        <v>1.1927399999999999</v>
      </c>
      <c r="AC41" s="21">
        <f>T41-(((100-T41)*(O41+P41+Q41+R41+U41))/(100-(O41+P41+Q41+R41+U41)))</f>
        <v>29.496347139876526</v>
      </c>
      <c r="AD41" s="21">
        <f>(T41-AC41)*((O41+P41+Q41+R41)/(O41+P41+Q41+R41+U41))</f>
        <v>1.8612964355072603</v>
      </c>
      <c r="AE41" s="21">
        <f>AC41/(AD41+AC41)*100</f>
        <v>94.064297494061691</v>
      </c>
    </row>
    <row r="42" spans="1:31" ht="14.25" customHeight="1">
      <c r="A42" s="99"/>
      <c r="B42" s="10">
        <v>1933.5</v>
      </c>
      <c r="C42" s="91"/>
      <c r="D42" s="91"/>
      <c r="E42" s="16">
        <v>25.3</v>
      </c>
      <c r="F42" s="10"/>
      <c r="G42" s="10">
        <v>12</v>
      </c>
      <c r="H42" s="10">
        <v>0.7</v>
      </c>
      <c r="I42" s="11">
        <v>36.251635418179951</v>
      </c>
      <c r="J42" s="11">
        <v>11.029154274092241</v>
      </c>
      <c r="K42" s="11">
        <v>28.951529969492132</v>
      </c>
      <c r="L42" s="12">
        <v>12.979167618079115</v>
      </c>
      <c r="M42" s="11">
        <v>3.3481361189208587</v>
      </c>
      <c r="N42" s="11">
        <v>9.6310314991582562</v>
      </c>
      <c r="O42" s="12">
        <v>3.64</v>
      </c>
      <c r="P42" s="12">
        <v>1.55</v>
      </c>
      <c r="Q42" s="12">
        <v>0.79</v>
      </c>
      <c r="R42" s="12">
        <v>0.65</v>
      </c>
      <c r="S42" s="12">
        <v>2.4132486891228502</v>
      </c>
      <c r="T42" s="12">
        <f t="shared" si="0"/>
        <v>30.399283099258007</v>
      </c>
      <c r="U42" s="12">
        <v>4.1585127201565557</v>
      </c>
      <c r="V42" s="12">
        <v>38.68</v>
      </c>
      <c r="W42" s="12">
        <v>61.32</v>
      </c>
      <c r="X42" s="12">
        <v>1.6085127201565559</v>
      </c>
      <c r="Y42" s="12">
        <v>2.5499999999999998</v>
      </c>
      <c r="Z42" s="12">
        <v>26.3</v>
      </c>
      <c r="AA42" s="12">
        <v>73.7</v>
      </c>
      <c r="AB42" s="12">
        <v>1.8793500000000001</v>
      </c>
      <c r="AC42" s="21">
        <f t="shared" si="1"/>
        <v>21.982337675399712</v>
      </c>
      <c r="AD42" s="21">
        <f t="shared" si="2"/>
        <v>5.1725710121210007</v>
      </c>
      <c r="AE42" s="21">
        <f t="shared" si="3"/>
        <v>80.951616992554634</v>
      </c>
    </row>
    <row r="43" spans="1:31" ht="14.25" customHeight="1">
      <c r="A43" s="100"/>
      <c r="B43" s="10">
        <v>1942.5</v>
      </c>
      <c r="C43" s="92"/>
      <c r="D43" s="92"/>
      <c r="E43" s="16">
        <v>26.2</v>
      </c>
      <c r="F43" s="10"/>
      <c r="G43" s="10">
        <v>7.1</v>
      </c>
      <c r="H43" s="10">
        <v>56.5</v>
      </c>
      <c r="I43" s="11">
        <v>30.149102352455632</v>
      </c>
      <c r="J43" s="11">
        <v>12.744847812628972</v>
      </c>
      <c r="K43" s="11">
        <v>21.241413021048288</v>
      </c>
      <c r="L43" s="12">
        <v>24.411636813867105</v>
      </c>
      <c r="M43" s="11">
        <v>3.3986260833677258</v>
      </c>
      <c r="N43" s="11">
        <v>21.013010730499378</v>
      </c>
      <c r="O43" s="12">
        <v>2.11</v>
      </c>
      <c r="P43" s="12">
        <v>1.1599999999999999</v>
      </c>
      <c r="Q43" s="12">
        <v>0.77300000000000002</v>
      </c>
      <c r="R43" s="12">
        <v>0.68</v>
      </c>
      <c r="S43" s="12">
        <v>2.48577709701026</v>
      </c>
      <c r="T43" s="12">
        <f t="shared" si="0"/>
        <v>30.12241089055922</v>
      </c>
      <c r="U43" s="12">
        <v>6.73</v>
      </c>
      <c r="V43" s="12">
        <v>59.71</v>
      </c>
      <c r="W43" s="12">
        <v>40.29</v>
      </c>
      <c r="X43" s="12">
        <v>4.0184830000000007</v>
      </c>
      <c r="Y43" s="12">
        <v>2.7115170000000002</v>
      </c>
      <c r="Z43" s="12">
        <v>29.4</v>
      </c>
      <c r="AA43" s="12">
        <v>70.599999999999994</v>
      </c>
      <c r="AB43" s="12">
        <v>1.9143310019999999</v>
      </c>
      <c r="AC43" s="21">
        <f t="shared" si="1"/>
        <v>21.08418228800436</v>
      </c>
      <c r="AD43" s="21">
        <f t="shared" si="2"/>
        <v>3.727194070537553</v>
      </c>
      <c r="AE43" s="21">
        <f t="shared" si="3"/>
        <v>84.977882658837757</v>
      </c>
    </row>
    <row r="44" spans="1:31">
      <c r="A44" s="97" t="s">
        <v>10</v>
      </c>
      <c r="B44" s="10">
        <v>1539.5</v>
      </c>
      <c r="C44" s="90" t="s">
        <v>354</v>
      </c>
      <c r="D44" s="90" t="s">
        <v>332</v>
      </c>
      <c r="E44" s="16">
        <v>30.8</v>
      </c>
      <c r="F44" s="16">
        <v>319.988</v>
      </c>
      <c r="G44" s="10">
        <v>1</v>
      </c>
      <c r="H44" s="10">
        <v>24</v>
      </c>
      <c r="I44" s="11">
        <v>27.009727215056039</v>
      </c>
      <c r="J44" s="11">
        <v>5.8645345739056873</v>
      </c>
      <c r="K44" s="11">
        <v>20.311314865722139</v>
      </c>
      <c r="L44" s="12">
        <v>18.774423345316134</v>
      </c>
      <c r="M44" s="11">
        <v>11.013882004652144</v>
      </c>
      <c r="N44" s="11">
        <v>7.7605413406639867</v>
      </c>
      <c r="O44" s="12">
        <v>2.5</v>
      </c>
      <c r="P44" s="12">
        <v>1.21</v>
      </c>
      <c r="Q44" s="12">
        <v>1.55</v>
      </c>
      <c r="R44" s="12">
        <v>2.12</v>
      </c>
      <c r="S44" s="12">
        <v>2.3710096039516402</v>
      </c>
      <c r="T44" s="12">
        <f t="shared" si="0"/>
        <v>30.568332872981088</v>
      </c>
      <c r="U44" s="12">
        <v>20.660000000000004</v>
      </c>
      <c r="V44" s="12">
        <v>54.729496611810269</v>
      </c>
      <c r="W44" s="12">
        <v>45.270503388189731</v>
      </c>
      <c r="X44" s="12">
        <v>11.307114000000004</v>
      </c>
      <c r="Y44" s="12">
        <v>9.3528859999999998</v>
      </c>
      <c r="Z44" s="12">
        <v>31.2</v>
      </c>
      <c r="AA44" s="12">
        <v>68.8</v>
      </c>
      <c r="AB44" s="12">
        <v>6.4347855679999997</v>
      </c>
      <c r="AC44" s="21">
        <f t="shared" si="1"/>
        <v>3.5135253932477575</v>
      </c>
      <c r="AD44" s="21">
        <f t="shared" si="2"/>
        <v>7.1207018259783146</v>
      </c>
      <c r="AE44" s="21">
        <f t="shared" si="3"/>
        <v>33.039781084379172</v>
      </c>
    </row>
    <row r="45" spans="1:31">
      <c r="A45" s="97"/>
      <c r="B45" s="10">
        <v>1600</v>
      </c>
      <c r="C45" s="91"/>
      <c r="D45" s="91"/>
      <c r="E45" s="16">
        <v>32.1</v>
      </c>
      <c r="F45" s="16">
        <v>227.4</v>
      </c>
      <c r="G45" s="10">
        <v>1.3</v>
      </c>
      <c r="H45" s="10">
        <v>17.8</v>
      </c>
      <c r="I45" s="11">
        <v>27.385454545454547</v>
      </c>
      <c r="J45" s="11">
        <v>7.6518181818181832</v>
      </c>
      <c r="K45" s="11">
        <v>19.894727272727273</v>
      </c>
      <c r="L45" s="12">
        <v>20.377999999999997</v>
      </c>
      <c r="M45" s="11">
        <v>10.712545454545454</v>
      </c>
      <c r="N45" s="11">
        <v>9.665454545454546</v>
      </c>
      <c r="O45" s="12">
        <v>2.11</v>
      </c>
      <c r="P45" s="12">
        <v>0.96</v>
      </c>
      <c r="Q45" s="12">
        <v>2.3199999999999998</v>
      </c>
      <c r="R45" s="12">
        <v>2.33</v>
      </c>
      <c r="S45" s="12">
        <v>2.2164760309043099</v>
      </c>
      <c r="T45" s="12">
        <f t="shared" si="0"/>
        <v>31.241715606532829</v>
      </c>
      <c r="U45" s="12">
        <v>16.97</v>
      </c>
      <c r="V45" s="12">
        <v>41.773618149675897</v>
      </c>
      <c r="W45" s="12">
        <v>58.226381850324103</v>
      </c>
      <c r="X45" s="12">
        <v>7.0889829999999998</v>
      </c>
      <c r="Y45" s="12">
        <v>9.8810169999999999</v>
      </c>
      <c r="Z45" s="12">
        <v>25.3</v>
      </c>
      <c r="AA45" s="12">
        <v>74.7</v>
      </c>
      <c r="AB45" s="12">
        <v>7.381119699000001</v>
      </c>
      <c r="AC45" s="21">
        <f t="shared" si="1"/>
        <v>8.699662204930064</v>
      </c>
      <c r="AD45" s="21">
        <f t="shared" si="2"/>
        <v>7.0483860777793987</v>
      </c>
      <c r="AE45" s="21">
        <f t="shared" si="3"/>
        <v>55.242796115134098</v>
      </c>
    </row>
    <row r="46" spans="1:31">
      <c r="A46" s="97"/>
      <c r="B46" s="10">
        <v>1642</v>
      </c>
      <c r="C46" s="91"/>
      <c r="D46" s="91"/>
      <c r="E46" s="16">
        <v>23.6</v>
      </c>
      <c r="F46" s="16"/>
      <c r="G46" s="10">
        <v>3</v>
      </c>
      <c r="H46" s="10">
        <v>19.2</v>
      </c>
      <c r="I46" s="11">
        <v>32.151162790697683</v>
      </c>
      <c r="J46" s="11">
        <v>6.4979192166462676</v>
      </c>
      <c r="K46" s="11">
        <v>21.11823745410037</v>
      </c>
      <c r="L46" s="12">
        <v>23.182680538555694</v>
      </c>
      <c r="M46" s="11">
        <v>12.18359853121175</v>
      </c>
      <c r="N46" s="11">
        <v>10.999082007343942</v>
      </c>
      <c r="O46" s="12">
        <v>3</v>
      </c>
      <c r="P46" s="12">
        <v>0.87</v>
      </c>
      <c r="Q46" s="12">
        <v>1.67</v>
      </c>
      <c r="R46" s="12">
        <v>1.45</v>
      </c>
      <c r="S46" s="12">
        <v>1.92688862471011</v>
      </c>
      <c r="T46" s="12">
        <f t="shared" si="0"/>
        <v>32.794444023559059</v>
      </c>
      <c r="U46" s="12">
        <v>10.06</v>
      </c>
      <c r="V46" s="12">
        <v>26.872962226640155</v>
      </c>
      <c r="W46" s="12">
        <v>73.127037773359845</v>
      </c>
      <c r="X46" s="12">
        <v>2.7034199999999999</v>
      </c>
      <c r="Y46" s="12">
        <v>7.3565800000000001</v>
      </c>
      <c r="Z46" s="12">
        <v>33.200000000000003</v>
      </c>
      <c r="AA46" s="12">
        <v>66.8</v>
      </c>
      <c r="AB46" s="12">
        <v>4.9141954399999994</v>
      </c>
      <c r="AC46" s="21">
        <f t="shared" si="1"/>
        <v>18.980643789703507</v>
      </c>
      <c r="AD46" s="21">
        <f t="shared" si="2"/>
        <v>5.6632529990997247</v>
      </c>
      <c r="AE46" s="21">
        <f t="shared" si="3"/>
        <v>77.019652988999766</v>
      </c>
    </row>
    <row r="47" spans="1:31">
      <c r="A47" s="97"/>
      <c r="B47" s="10">
        <v>1762</v>
      </c>
      <c r="C47" s="91"/>
      <c r="D47" s="91"/>
      <c r="E47" s="16">
        <v>21.5</v>
      </c>
      <c r="F47" s="17">
        <v>3.806</v>
      </c>
      <c r="G47" s="10">
        <v>15</v>
      </c>
      <c r="H47" s="10">
        <v>5.8</v>
      </c>
      <c r="I47" s="11">
        <v>33.429832666050707</v>
      </c>
      <c r="J47" s="11">
        <v>6.4853875372138363</v>
      </c>
      <c r="K47" s="11">
        <v>25.941550148855345</v>
      </c>
      <c r="L47" s="12">
        <v>27.18322964788009</v>
      </c>
      <c r="M47" s="11">
        <v>16.676710809978442</v>
      </c>
      <c r="N47" s="11">
        <v>10.50651883790165</v>
      </c>
      <c r="O47" s="12">
        <v>2.2999999999999998</v>
      </c>
      <c r="P47" s="12">
        <v>1.45</v>
      </c>
      <c r="Q47" s="12">
        <v>0.49</v>
      </c>
      <c r="R47" s="12">
        <v>0.44</v>
      </c>
      <c r="S47" s="12">
        <v>2.21614975783974</v>
      </c>
      <c r="T47" s="12">
        <f t="shared" si="0"/>
        <v>31.243236695304596</v>
      </c>
      <c r="U47" s="12">
        <v>2.2799999999999998</v>
      </c>
      <c r="V47" s="12">
        <v>13.159999999999997</v>
      </c>
      <c r="W47" s="12">
        <v>86.84</v>
      </c>
      <c r="X47" s="12">
        <v>0.30004799999999987</v>
      </c>
      <c r="Y47" s="12">
        <v>1.9799519999999999</v>
      </c>
      <c r="Z47" s="12">
        <v>18.5</v>
      </c>
      <c r="AA47" s="12">
        <v>81.5</v>
      </c>
      <c r="AB47" s="12">
        <v>1.6136608799999999</v>
      </c>
      <c r="AC47" s="21">
        <f t="shared" si="1"/>
        <v>26.099781486784821</v>
      </c>
      <c r="AD47" s="21">
        <f t="shared" si="2"/>
        <v>3.4585302264184694</v>
      </c>
      <c r="AE47" s="21">
        <f t="shared" si="3"/>
        <v>88.299297131799349</v>
      </c>
    </row>
    <row r="48" spans="1:31">
      <c r="A48" s="97"/>
      <c r="B48" s="10">
        <v>1762</v>
      </c>
      <c r="C48" s="91"/>
      <c r="D48" s="91"/>
      <c r="E48" s="16">
        <v>21.5</v>
      </c>
      <c r="F48" s="17">
        <v>3.806</v>
      </c>
      <c r="G48" s="10">
        <v>15</v>
      </c>
      <c r="H48" s="10">
        <v>5.8</v>
      </c>
      <c r="I48" s="11">
        <v>33.441903206044522</v>
      </c>
      <c r="J48" s="11">
        <v>6.5546130283847255</v>
      </c>
      <c r="K48" s="11">
        <v>26.218452113538902</v>
      </c>
      <c r="L48" s="12">
        <v>27.36503165203186</v>
      </c>
      <c r="M48" s="11">
        <v>16.854719215846441</v>
      </c>
      <c r="N48" s="11">
        <v>10.510312436185419</v>
      </c>
      <c r="O48" s="12">
        <v>2.1</v>
      </c>
      <c r="P48" s="12">
        <v>1.51</v>
      </c>
      <c r="Q48" s="12">
        <v>0.45</v>
      </c>
      <c r="R48" s="12">
        <v>0.33</v>
      </c>
      <c r="S48" s="12">
        <v>2.33259826106391</v>
      </c>
      <c r="T48" s="12">
        <f t="shared" si="0"/>
        <v>30.727378492580712</v>
      </c>
      <c r="U48" s="12">
        <v>2.0300000000000002</v>
      </c>
      <c r="V48" s="12">
        <v>13.923940886699512</v>
      </c>
      <c r="W48" s="12">
        <v>86.076059113300488</v>
      </c>
      <c r="X48" s="12">
        <v>0.28265600000000013</v>
      </c>
      <c r="Y48" s="12">
        <v>1.747344</v>
      </c>
      <c r="Z48" s="12">
        <v>16.3</v>
      </c>
      <c r="AA48" s="12">
        <v>83.7</v>
      </c>
      <c r="AB48" s="12">
        <v>1.4625269279999999</v>
      </c>
      <c r="AC48" s="21">
        <f t="shared" si="1"/>
        <v>25.974971674055045</v>
      </c>
      <c r="AD48" s="21">
        <f t="shared" si="2"/>
        <v>3.2496987435089846</v>
      </c>
      <c r="AE48" s="21">
        <f t="shared" si="3"/>
        <v>88.880289505143878</v>
      </c>
    </row>
    <row r="49" spans="1:31">
      <c r="A49" s="97"/>
      <c r="B49" s="10">
        <v>1779</v>
      </c>
      <c r="C49" s="91"/>
      <c r="D49" s="91"/>
      <c r="E49" s="16">
        <v>20.5</v>
      </c>
      <c r="F49" s="17"/>
      <c r="G49" s="10">
        <v>9</v>
      </c>
      <c r="H49" s="10">
        <v>34</v>
      </c>
      <c r="I49" s="11">
        <v>29.825313082424628</v>
      </c>
      <c r="J49" s="11">
        <v>6.2633157473091723</v>
      </c>
      <c r="K49" s="11">
        <v>22.368984811818471</v>
      </c>
      <c r="L49" s="12">
        <v>31.515414157095364</v>
      </c>
      <c r="M49" s="11">
        <v>11.631872102145607</v>
      </c>
      <c r="N49" s="11">
        <v>19.883542054949753</v>
      </c>
      <c r="O49" s="12">
        <v>2</v>
      </c>
      <c r="P49" s="12">
        <v>1.83</v>
      </c>
      <c r="Q49" s="12">
        <v>0.65</v>
      </c>
      <c r="R49" s="12">
        <v>0.67</v>
      </c>
      <c r="S49" s="12">
        <v>2.7115431643292802</v>
      </c>
      <c r="T49" s="12">
        <f t="shared" si="0"/>
        <v>29.355375423578948</v>
      </c>
      <c r="U49" s="12">
        <v>4.8769722013523671</v>
      </c>
      <c r="V49" s="12">
        <v>33.450000000000003</v>
      </c>
      <c r="W49" s="12">
        <v>66.55</v>
      </c>
      <c r="X49" s="12">
        <v>1.6313472013523671</v>
      </c>
      <c r="Y49" s="12">
        <v>3.245625</v>
      </c>
      <c r="Z49" s="12">
        <v>17.2</v>
      </c>
      <c r="AA49" s="12">
        <v>82.8</v>
      </c>
      <c r="AB49" s="12">
        <v>2.6873775000000002</v>
      </c>
      <c r="AC49" s="21">
        <f t="shared" si="1"/>
        <v>21.482441677390234</v>
      </c>
      <c r="AD49" s="21">
        <f t="shared" si="2"/>
        <v>4.0436542536144033</v>
      </c>
      <c r="AE49" s="21">
        <f t="shared" si="3"/>
        <v>84.158743802639719</v>
      </c>
    </row>
    <row r="50" spans="1:31">
      <c r="A50" s="97"/>
      <c r="B50" s="10">
        <v>1819</v>
      </c>
      <c r="C50" s="91"/>
      <c r="D50" s="91"/>
      <c r="E50" s="16">
        <v>23.2</v>
      </c>
      <c r="F50" s="17"/>
      <c r="G50" s="10">
        <v>2.2999999999999998</v>
      </c>
      <c r="H50" s="10">
        <v>1</v>
      </c>
      <c r="I50" s="11">
        <v>28.078892152748633</v>
      </c>
      <c r="J50" s="11">
        <v>3.9924674779689457</v>
      </c>
      <c r="K50" s="11">
        <v>19.962337389844734</v>
      </c>
      <c r="L50" s="12">
        <v>31.606302979437682</v>
      </c>
      <c r="M50" s="11">
        <v>17.566856903063364</v>
      </c>
      <c r="N50" s="11">
        <v>14.039446076374317</v>
      </c>
      <c r="O50" s="12">
        <v>3</v>
      </c>
      <c r="P50" s="12">
        <v>1.22</v>
      </c>
      <c r="Q50" s="12">
        <v>1.02</v>
      </c>
      <c r="R50" s="12">
        <v>0.86</v>
      </c>
      <c r="S50" s="12">
        <v>2.3286941121874598</v>
      </c>
      <c r="T50" s="12">
        <f t="shared" si="0"/>
        <v>30.743837720527782</v>
      </c>
      <c r="U50" s="12">
        <v>10.26</v>
      </c>
      <c r="V50" s="12">
        <v>35.620000000000005</v>
      </c>
      <c r="W50" s="12">
        <v>64.38</v>
      </c>
      <c r="X50" s="12">
        <v>3.6546120000000002</v>
      </c>
      <c r="Y50" s="12">
        <v>6.6053879999999996</v>
      </c>
      <c r="Z50" s="12">
        <v>18.399999999999999</v>
      </c>
      <c r="AA50" s="12">
        <v>81.599999999999994</v>
      </c>
      <c r="AB50" s="12">
        <v>5.3899966079999988</v>
      </c>
      <c r="AC50" s="21">
        <f t="shared" si="1"/>
        <v>17.197319130234078</v>
      </c>
      <c r="AD50" s="21">
        <f t="shared" si="2"/>
        <v>5.0509635330557217</v>
      </c>
      <c r="AE50" s="21">
        <f t="shared" si="3"/>
        <v>77.297288022189989</v>
      </c>
    </row>
    <row r="51" spans="1:31">
      <c r="A51" s="97"/>
      <c r="B51" s="10">
        <v>1829</v>
      </c>
      <c r="C51" s="91"/>
      <c r="D51" s="91"/>
      <c r="E51" s="16">
        <v>23.8</v>
      </c>
      <c r="F51" s="17">
        <v>7.157</v>
      </c>
      <c r="G51" s="10">
        <v>4.3</v>
      </c>
      <c r="H51" s="10">
        <v>0.5</v>
      </c>
      <c r="I51" s="11">
        <v>28.509938431134081</v>
      </c>
      <c r="J51" s="11">
        <v>4.2305069930069932</v>
      </c>
      <c r="K51" s="11">
        <v>22.844737762237759</v>
      </c>
      <c r="L51" s="12">
        <v>32.409362268166618</v>
      </c>
      <c r="M51" s="11">
        <v>18.614230769230769</v>
      </c>
      <c r="N51" s="11">
        <v>13.795131498935847</v>
      </c>
      <c r="O51" s="12">
        <v>1.7</v>
      </c>
      <c r="P51" s="12">
        <v>1.1100000000000001</v>
      </c>
      <c r="Q51" s="12">
        <v>1.61</v>
      </c>
      <c r="R51" s="12">
        <v>0.70545454545454545</v>
      </c>
      <c r="S51" s="12">
        <v>2.2432486891228498</v>
      </c>
      <c r="T51" s="12">
        <f t="shared" si="0"/>
        <v>31.118408952176544</v>
      </c>
      <c r="U51" s="12">
        <v>6.88</v>
      </c>
      <c r="V51" s="12">
        <v>12.56488372093024</v>
      </c>
      <c r="W51" s="12">
        <v>87.43511627906976</v>
      </c>
      <c r="X51" s="12">
        <v>0.86446400000000057</v>
      </c>
      <c r="Y51" s="12">
        <v>6.015536</v>
      </c>
      <c r="Z51" s="12">
        <v>25.3</v>
      </c>
      <c r="AA51" s="12">
        <v>74.7</v>
      </c>
      <c r="AB51" s="12">
        <v>4.4936053920000001</v>
      </c>
      <c r="AC51" s="21">
        <f t="shared" si="1"/>
        <v>21.720612690243403</v>
      </c>
      <c r="AD51" s="21">
        <f t="shared" si="2"/>
        <v>4.0121744150218879</v>
      </c>
      <c r="AE51" s="21">
        <f t="shared" si="3"/>
        <v>84.408317689765738</v>
      </c>
    </row>
    <row r="52" spans="1:31">
      <c r="A52" s="97"/>
      <c r="B52" s="10">
        <v>1838</v>
      </c>
      <c r="C52" s="91"/>
      <c r="D52" s="91"/>
      <c r="E52" s="16">
        <v>24</v>
      </c>
      <c r="F52" s="17">
        <v>3.1440000000000001</v>
      </c>
      <c r="G52" s="10">
        <v>5.3</v>
      </c>
      <c r="H52" s="10">
        <v>2</v>
      </c>
      <c r="I52" s="11">
        <v>27.292553743898633</v>
      </c>
      <c r="J52" s="11">
        <v>7.6146224945477208</v>
      </c>
      <c r="K52" s="11">
        <v>20.305659985460586</v>
      </c>
      <c r="L52" s="12">
        <v>32.387163776093054</v>
      </c>
      <c r="M52" s="11">
        <v>16.921383321217156</v>
      </c>
      <c r="N52" s="11">
        <v>15.465780454875892</v>
      </c>
      <c r="O52" s="12">
        <v>1.2</v>
      </c>
      <c r="P52" s="12">
        <v>1.23</v>
      </c>
      <c r="Q52" s="12">
        <v>1.42</v>
      </c>
      <c r="R52" s="12">
        <v>1.55</v>
      </c>
      <c r="S52" s="12">
        <v>2.2345775059683799</v>
      </c>
      <c r="T52" s="12">
        <f t="shared" si="0"/>
        <v>31.15802224977022</v>
      </c>
      <c r="U52" s="12">
        <v>7</v>
      </c>
      <c r="V52" s="12">
        <v>8.4971428571428618</v>
      </c>
      <c r="W52" s="12">
        <v>91.502857142857138</v>
      </c>
      <c r="X52" s="12">
        <v>0.59480000000000033</v>
      </c>
      <c r="Y52" s="12">
        <v>6.4051999999999998</v>
      </c>
      <c r="Z52" s="12">
        <v>6.7</v>
      </c>
      <c r="AA52" s="12">
        <v>93.3</v>
      </c>
      <c r="AB52" s="12">
        <v>5.9760515999999999</v>
      </c>
      <c r="AC52" s="21">
        <f t="shared" si="1"/>
        <v>21.413267408413496</v>
      </c>
      <c r="AD52" s="21">
        <f t="shared" si="2"/>
        <v>4.2436835599456701</v>
      </c>
      <c r="AE52" s="21">
        <f t="shared" si="3"/>
        <v>83.459906965644151</v>
      </c>
    </row>
    <row r="53" spans="1:31">
      <c r="A53" s="97"/>
      <c r="B53" s="10">
        <v>1851</v>
      </c>
      <c r="C53" s="91"/>
      <c r="D53" s="91"/>
      <c r="E53" s="16">
        <v>21.5</v>
      </c>
      <c r="F53" s="17">
        <v>4.5439999999999996</v>
      </c>
      <c r="G53" s="10">
        <v>3.3</v>
      </c>
      <c r="H53" s="10">
        <v>4.2</v>
      </c>
      <c r="I53" s="11">
        <v>27.378490175801446</v>
      </c>
      <c r="J53" s="11">
        <v>6.0050155118924513</v>
      </c>
      <c r="K53" s="11">
        <v>21.446483971044465</v>
      </c>
      <c r="L53" s="12">
        <v>33.42001034126163</v>
      </c>
      <c r="M53" s="11">
        <v>19.730765253360907</v>
      </c>
      <c r="N53" s="11">
        <v>13.689245087900723</v>
      </c>
      <c r="O53" s="12">
        <v>0.8</v>
      </c>
      <c r="P53" s="12">
        <v>0.97</v>
      </c>
      <c r="Q53" s="12">
        <v>1.85</v>
      </c>
      <c r="R53" s="12">
        <v>1.45</v>
      </c>
      <c r="S53" s="12">
        <v>2.3257770970102598</v>
      </c>
      <c r="T53" s="12">
        <f t="shared" si="0"/>
        <v>30.756171427793959</v>
      </c>
      <c r="U53" s="12">
        <v>6.6800000000000006</v>
      </c>
      <c r="V53" s="12">
        <v>8.8143712574850355</v>
      </c>
      <c r="W53" s="12">
        <v>91.185628742514965</v>
      </c>
      <c r="X53" s="12">
        <v>0.58880000000000043</v>
      </c>
      <c r="Y53" s="12">
        <v>6.0911999999999997</v>
      </c>
      <c r="Z53" s="12">
        <v>16.3</v>
      </c>
      <c r="AA53" s="12">
        <v>83.7</v>
      </c>
      <c r="AB53" s="12">
        <v>5.0983343999999997</v>
      </c>
      <c r="AC53" s="21">
        <f t="shared" si="1"/>
        <v>21.536738161806184</v>
      </c>
      <c r="AD53" s="21">
        <f t="shared" si="2"/>
        <v>3.9780873751964272</v>
      </c>
      <c r="AE53" s="21">
        <f t="shared" si="3"/>
        <v>84.408722021527254</v>
      </c>
    </row>
    <row r="54" spans="1:31">
      <c r="A54" s="97"/>
      <c r="B54" s="10">
        <v>1871</v>
      </c>
      <c r="C54" s="91"/>
      <c r="D54" s="91"/>
      <c r="E54" s="16">
        <v>25.2</v>
      </c>
      <c r="F54" s="16">
        <v>16.486000000000001</v>
      </c>
      <c r="G54" s="10">
        <v>5.4</v>
      </c>
      <c r="H54" s="10">
        <v>2.8</v>
      </c>
      <c r="I54" s="11">
        <v>29.500102669404516</v>
      </c>
      <c r="J54" s="11">
        <v>5.0954722792607798</v>
      </c>
      <c r="K54" s="11">
        <v>21.231134496919918</v>
      </c>
      <c r="L54" s="12">
        <v>31.243290554414784</v>
      </c>
      <c r="M54" s="11">
        <v>17.834152977412732</v>
      </c>
      <c r="N54" s="11">
        <v>13.409137577002053</v>
      </c>
      <c r="O54" s="12">
        <v>2</v>
      </c>
      <c r="P54" s="12">
        <v>1.05</v>
      </c>
      <c r="Q54" s="12">
        <v>1.36</v>
      </c>
      <c r="R54" s="12">
        <v>1.1299999999999999</v>
      </c>
      <c r="S54" s="12">
        <v>2.3710096039516402</v>
      </c>
      <c r="T54" s="12">
        <f t="shared" si="0"/>
        <v>30.568332872981088</v>
      </c>
      <c r="U54" s="12">
        <v>7.39</v>
      </c>
      <c r="V54" s="12">
        <v>14.510663058186736</v>
      </c>
      <c r="W54" s="12">
        <v>85.489336941813264</v>
      </c>
      <c r="X54" s="12">
        <v>1.0723379999999998</v>
      </c>
      <c r="Y54" s="12">
        <v>6.3176620000000003</v>
      </c>
      <c r="Z54" s="12">
        <v>35.4</v>
      </c>
      <c r="AA54" s="12">
        <v>64.599999999999994</v>
      </c>
      <c r="AB54" s="12">
        <v>4.0812096520000001</v>
      </c>
      <c r="AC54" s="21">
        <f t="shared" si="1"/>
        <v>20.257646575147682</v>
      </c>
      <c r="AD54" s="21">
        <f t="shared" si="2"/>
        <v>4.4177263797368189</v>
      </c>
      <c r="AE54" s="21">
        <f t="shared" si="3"/>
        <v>82.096617595956829</v>
      </c>
    </row>
    <row r="55" spans="1:31">
      <c r="A55" s="97"/>
      <c r="B55" s="10">
        <v>1886</v>
      </c>
      <c r="C55" s="91"/>
      <c r="D55" s="91"/>
      <c r="E55" s="16">
        <v>32.4</v>
      </c>
      <c r="F55" s="16">
        <v>218.63399999999999</v>
      </c>
      <c r="G55" s="10">
        <v>1.9</v>
      </c>
      <c r="H55" s="10">
        <v>48.400000000000091</v>
      </c>
      <c r="I55" s="11">
        <v>25.35250917992656</v>
      </c>
      <c r="J55" s="11">
        <v>6.9538310893512847</v>
      </c>
      <c r="K55" s="11">
        <v>21.730722154222764</v>
      </c>
      <c r="L55" s="12">
        <v>34.732937576499388</v>
      </c>
      <c r="M55" s="11">
        <v>13.907662178702569</v>
      </c>
      <c r="N55" s="11">
        <v>20.825275397796819</v>
      </c>
      <c r="O55" s="12">
        <v>2</v>
      </c>
      <c r="P55" s="12">
        <v>1.02</v>
      </c>
      <c r="Q55" s="12">
        <v>1.07</v>
      </c>
      <c r="R55" s="12">
        <v>1.03</v>
      </c>
      <c r="S55" s="12">
        <v>2.4564760309043101</v>
      </c>
      <c r="T55" s="12">
        <f t="shared" si="0"/>
        <v>30.232297352752816</v>
      </c>
      <c r="U55" s="12">
        <v>6.11</v>
      </c>
      <c r="V55" s="12">
        <v>23.269999999999996</v>
      </c>
      <c r="W55" s="12">
        <v>76.73</v>
      </c>
      <c r="X55" s="12">
        <v>1.421797</v>
      </c>
      <c r="Y55" s="12">
        <v>4.6882030000000006</v>
      </c>
      <c r="Z55" s="12">
        <v>24.6</v>
      </c>
      <c r="AA55" s="12">
        <v>75.400000000000006</v>
      </c>
      <c r="AB55" s="12">
        <v>3.5349050620000009</v>
      </c>
      <c r="AC55" s="21">
        <f t="shared" si="1"/>
        <v>21.40621533485729</v>
      </c>
      <c r="AD55" s="21">
        <f t="shared" si="2"/>
        <v>4.0240017748553063</v>
      </c>
      <c r="AE55" s="21">
        <f t="shared" si="3"/>
        <v>84.176297994253403</v>
      </c>
    </row>
    <row r="56" spans="1:31">
      <c r="A56" s="97"/>
      <c r="B56" s="10">
        <v>1950</v>
      </c>
      <c r="C56" s="91"/>
      <c r="D56" s="91"/>
      <c r="E56" s="16">
        <v>18.899999999999999</v>
      </c>
      <c r="F56" s="16"/>
      <c r="G56" s="10">
        <v>0.9</v>
      </c>
      <c r="H56" s="10">
        <v>38</v>
      </c>
      <c r="I56" s="11">
        <v>21.582209727083214</v>
      </c>
      <c r="J56" s="11">
        <v>7.1819922734140409</v>
      </c>
      <c r="K56" s="11">
        <v>21.622380993363549</v>
      </c>
      <c r="L56" s="12">
        <v>31.983417006139195</v>
      </c>
      <c r="M56" s="11">
        <v>12.606688565035284</v>
      </c>
      <c r="N56" s="11">
        <v>19.376728441103907</v>
      </c>
      <c r="O56" s="12">
        <v>4.8</v>
      </c>
      <c r="P56" s="12">
        <v>0.25</v>
      </c>
      <c r="Q56" s="12">
        <v>1.61</v>
      </c>
      <c r="R56" s="12">
        <v>1.1200000000000001</v>
      </c>
      <c r="S56" s="12">
        <v>1.88688862471011</v>
      </c>
      <c r="T56" s="12">
        <f t="shared" si="0"/>
        <v>33.046381395334457</v>
      </c>
      <c r="U56" s="12">
        <v>9.85</v>
      </c>
      <c r="V56" s="12">
        <v>16.505025380710663</v>
      </c>
      <c r="W56" s="12">
        <v>83.494974619289337</v>
      </c>
      <c r="X56" s="12">
        <v>1.6257450000000002</v>
      </c>
      <c r="Y56" s="12">
        <v>8.2242549999999994</v>
      </c>
      <c r="Z56" s="12">
        <v>43.2</v>
      </c>
      <c r="AA56" s="12">
        <v>56.8</v>
      </c>
      <c r="AB56" s="12">
        <v>4.6713768399999989</v>
      </c>
      <c r="AC56" s="21">
        <f t="shared" si="1"/>
        <v>18.716014805553549</v>
      </c>
      <c r="AD56" s="21">
        <f t="shared" si="2"/>
        <v>6.3238940481279338</v>
      </c>
      <c r="AE56" s="21">
        <f t="shared" si="3"/>
        <v>74.74474014629584</v>
      </c>
    </row>
    <row r="57" spans="1:31">
      <c r="A57" s="97"/>
      <c r="B57" s="10">
        <v>2036.5</v>
      </c>
      <c r="C57" s="92"/>
      <c r="D57" s="92"/>
      <c r="E57" s="16">
        <v>22.1</v>
      </c>
      <c r="F57" s="16">
        <v>19.463999999999999</v>
      </c>
      <c r="G57" s="10">
        <v>2.8</v>
      </c>
      <c r="H57" s="10">
        <v>15.4</v>
      </c>
      <c r="I57" s="11">
        <v>29.482797609638567</v>
      </c>
      <c r="J57" s="11">
        <v>4.1275916653493994</v>
      </c>
      <c r="K57" s="11">
        <v>21.463476659816877</v>
      </c>
      <c r="L57" s="12">
        <v>28.303485705253021</v>
      </c>
      <c r="M57" s="11">
        <v>16.510366661397597</v>
      </c>
      <c r="N57" s="11">
        <v>11.793119043855425</v>
      </c>
      <c r="O57" s="12">
        <v>3.4</v>
      </c>
      <c r="P57" s="12">
        <v>0.84</v>
      </c>
      <c r="Q57" s="12">
        <v>1.7367999999999999</v>
      </c>
      <c r="R57" s="12">
        <v>1.22</v>
      </c>
      <c r="S57" s="12">
        <v>2.0661497578397401</v>
      </c>
      <c r="T57" s="12">
        <f t="shared" si="0"/>
        <v>31.993417314310779</v>
      </c>
      <c r="U57" s="12">
        <v>9.4258483599421385</v>
      </c>
      <c r="V57" s="12">
        <v>6.8907575757576041</v>
      </c>
      <c r="W57" s="12">
        <v>93.109242424242396</v>
      </c>
      <c r="X57" s="12">
        <v>0.64951235994213674</v>
      </c>
      <c r="Y57" s="12">
        <v>8.7763360000000006</v>
      </c>
      <c r="Z57" s="12">
        <v>44.1</v>
      </c>
      <c r="AA57" s="12">
        <v>55.9</v>
      </c>
      <c r="AB57" s="12">
        <v>4.9059718239999999</v>
      </c>
      <c r="AC57" s="21">
        <f t="shared" si="1"/>
        <v>18.43518491775157</v>
      </c>
      <c r="AD57" s="21">
        <f t="shared" si="2"/>
        <v>5.8700566118392556</v>
      </c>
      <c r="AE57" s="21">
        <f t="shared" si="3"/>
        <v>75.848597905547834</v>
      </c>
    </row>
    <row r="58" spans="1:31" ht="14.25" customHeight="1">
      <c r="A58" s="98" t="s">
        <v>11</v>
      </c>
      <c r="B58" s="10">
        <v>1750</v>
      </c>
      <c r="C58" s="90" t="s">
        <v>354</v>
      </c>
      <c r="D58" s="90" t="s">
        <v>332</v>
      </c>
      <c r="E58" s="16">
        <v>18.600000000000001</v>
      </c>
      <c r="F58" s="10"/>
      <c r="G58" s="10">
        <v>0.9</v>
      </c>
      <c r="H58" s="10">
        <v>4</v>
      </c>
      <c r="I58" s="12">
        <v>32.751454696591864</v>
      </c>
      <c r="J58" s="12">
        <v>9.6207398171238587</v>
      </c>
      <c r="K58" s="12">
        <v>19.241479634247717</v>
      </c>
      <c r="L58" s="12">
        <v>36.886325852036578</v>
      </c>
      <c r="M58" s="12">
        <v>15.393183707398174</v>
      </c>
      <c r="N58" s="12">
        <v>21.493142144638412</v>
      </c>
      <c r="O58" s="12">
        <v>0.1</v>
      </c>
      <c r="P58" s="12">
        <v>0.04</v>
      </c>
      <c r="Q58" s="12">
        <v>0.04</v>
      </c>
      <c r="R58" s="12">
        <v>0.05</v>
      </c>
      <c r="S58" s="12"/>
      <c r="T58" s="12"/>
      <c r="U58" s="12">
        <v>1.27</v>
      </c>
      <c r="V58" s="12">
        <v>56.45</v>
      </c>
      <c r="W58" s="12">
        <v>43.55</v>
      </c>
      <c r="X58" s="12">
        <v>0.71691500000000008</v>
      </c>
      <c r="Y58" s="12">
        <v>0.55308499999999994</v>
      </c>
      <c r="Z58" s="12">
        <v>59.4</v>
      </c>
      <c r="AA58" s="12">
        <v>40.6</v>
      </c>
      <c r="AB58" s="12">
        <v>0.22455250999999998</v>
      </c>
      <c r="AC58" s="21"/>
      <c r="AD58" s="21"/>
      <c r="AE58" s="21"/>
    </row>
    <row r="59" spans="1:31" ht="14.25" customHeight="1">
      <c r="A59" s="99"/>
      <c r="B59" s="10">
        <v>1775</v>
      </c>
      <c r="C59" s="91"/>
      <c r="D59" s="91"/>
      <c r="E59" s="16">
        <v>27.7</v>
      </c>
      <c r="F59" s="10"/>
      <c r="G59" s="10">
        <v>0.7</v>
      </c>
      <c r="H59" s="10">
        <v>1.4</v>
      </c>
      <c r="I59" s="12">
        <v>31.390133628051846</v>
      </c>
      <c r="J59" s="12">
        <v>10.054075153220136</v>
      </c>
      <c r="K59" s="12">
        <v>18.28013664221843</v>
      </c>
      <c r="L59" s="12">
        <v>32.165654576509596</v>
      </c>
      <c r="M59" s="12">
        <v>14.624109313774742</v>
      </c>
      <c r="N59" s="12">
        <v>17.541545262734857</v>
      </c>
      <c r="O59" s="12">
        <v>3.1</v>
      </c>
      <c r="P59" s="12">
        <v>0.14000000000000001</v>
      </c>
      <c r="Q59" s="12">
        <v>0.21</v>
      </c>
      <c r="R59" s="12">
        <v>0.17</v>
      </c>
      <c r="S59" s="12"/>
      <c r="T59" s="12"/>
      <c r="U59" s="12">
        <v>4.49</v>
      </c>
      <c r="V59" s="12">
        <v>70.98</v>
      </c>
      <c r="W59" s="12">
        <v>29.02</v>
      </c>
      <c r="X59" s="12">
        <v>3.1870020000000006</v>
      </c>
      <c r="Y59" s="12">
        <v>1.3029980000000001</v>
      </c>
      <c r="Z59" s="12">
        <v>45.5</v>
      </c>
      <c r="AA59" s="12">
        <v>54.5</v>
      </c>
      <c r="AB59" s="12">
        <v>0.71013391000000003</v>
      </c>
      <c r="AC59" s="21"/>
      <c r="AD59" s="21"/>
      <c r="AE59" s="21"/>
    </row>
    <row r="60" spans="1:31" ht="14.25" customHeight="1">
      <c r="A60" s="99"/>
      <c r="B60" s="10">
        <v>1781</v>
      </c>
      <c r="C60" s="91"/>
      <c r="D60" s="91"/>
      <c r="E60" s="16">
        <v>35.5</v>
      </c>
      <c r="F60" s="10"/>
      <c r="G60" s="10">
        <v>1</v>
      </c>
      <c r="H60" s="10">
        <v>18</v>
      </c>
      <c r="I60" s="12">
        <v>30.092843730440229</v>
      </c>
      <c r="J60" s="12">
        <v>8.6065533069059033</v>
      </c>
      <c r="K60" s="12">
        <v>14.083450865846029</v>
      </c>
      <c r="L60" s="12">
        <v>29.637152096807849</v>
      </c>
      <c r="M60" s="12">
        <v>13.301036928854581</v>
      </c>
      <c r="N60" s="12">
        <v>16.336115167953267</v>
      </c>
      <c r="O60" s="12">
        <v>1.37</v>
      </c>
      <c r="P60" s="12">
        <v>0.49</v>
      </c>
      <c r="Q60" s="12">
        <v>1.1200000000000001</v>
      </c>
      <c r="R60" s="12">
        <v>1.03</v>
      </c>
      <c r="S60" s="12"/>
      <c r="T60" s="12"/>
      <c r="U60" s="12">
        <v>13.57</v>
      </c>
      <c r="V60" s="12">
        <v>64.87</v>
      </c>
      <c r="W60" s="12">
        <v>35.130000000000003</v>
      </c>
      <c r="X60" s="12">
        <v>8.8028590000000015</v>
      </c>
      <c r="Y60" s="12">
        <v>4.7671410000000005</v>
      </c>
      <c r="Z60" s="12">
        <v>36.700000000000003</v>
      </c>
      <c r="AA60" s="12">
        <v>63.3</v>
      </c>
      <c r="AB60" s="12">
        <v>3.0176002529999999</v>
      </c>
      <c r="AC60" s="21"/>
      <c r="AD60" s="21"/>
      <c r="AE60" s="21"/>
    </row>
    <row r="61" spans="1:31" ht="14.25" customHeight="1">
      <c r="A61" s="99"/>
      <c r="B61" s="10">
        <v>1783</v>
      </c>
      <c r="C61" s="91"/>
      <c r="D61" s="91"/>
      <c r="E61" s="16">
        <v>22.1</v>
      </c>
      <c r="F61" s="10"/>
      <c r="G61" s="10">
        <v>3</v>
      </c>
      <c r="H61" s="10">
        <v>16</v>
      </c>
      <c r="I61" s="12">
        <v>33.838174273858918</v>
      </c>
      <c r="J61" s="12">
        <v>8.0051452282157669</v>
      </c>
      <c r="K61" s="12">
        <v>16.899751037344398</v>
      </c>
      <c r="L61" s="12">
        <v>34.456929460580909</v>
      </c>
      <c r="M61" s="12">
        <v>15.120829875518671</v>
      </c>
      <c r="N61" s="12">
        <v>19.336099585062239</v>
      </c>
      <c r="O61" s="12">
        <v>2.85</v>
      </c>
      <c r="P61" s="12">
        <v>0.38</v>
      </c>
      <c r="Q61" s="12">
        <v>0.15</v>
      </c>
      <c r="R61" s="12">
        <v>0.1</v>
      </c>
      <c r="S61" s="12"/>
      <c r="T61" s="12"/>
      <c r="U61" s="12">
        <v>3.3199999999999994</v>
      </c>
      <c r="V61" s="12">
        <v>70.12</v>
      </c>
      <c r="W61" s="12">
        <v>29.88</v>
      </c>
      <c r="X61" s="12">
        <v>2.3279839999999998</v>
      </c>
      <c r="Y61" s="12">
        <v>0.9920159999999999</v>
      </c>
      <c r="Z61" s="12">
        <v>62.1</v>
      </c>
      <c r="AA61" s="12">
        <v>37.9</v>
      </c>
      <c r="AB61" s="12">
        <v>0.375974064</v>
      </c>
      <c r="AC61" s="21"/>
      <c r="AD61" s="21"/>
      <c r="AE61" s="21"/>
    </row>
    <row r="62" spans="1:31" ht="14.25" customHeight="1">
      <c r="A62" s="99"/>
      <c r="B62" s="10">
        <v>1787</v>
      </c>
      <c r="C62" s="91"/>
      <c r="D62" s="91"/>
      <c r="E62" s="16">
        <v>28.7</v>
      </c>
      <c r="F62" s="10"/>
      <c r="G62" s="10">
        <v>7</v>
      </c>
      <c r="H62" s="10">
        <v>12</v>
      </c>
      <c r="I62" s="12">
        <v>31.930564166150038</v>
      </c>
      <c r="J62" s="12">
        <v>8.248729076255426</v>
      </c>
      <c r="K62" s="12">
        <v>15.67258524488531</v>
      </c>
      <c r="L62" s="12">
        <v>29.988121512709245</v>
      </c>
      <c r="M62" s="12">
        <v>14.022839429634224</v>
      </c>
      <c r="N62" s="12">
        <v>15.965282083075019</v>
      </c>
      <c r="O62" s="12">
        <v>5.35</v>
      </c>
      <c r="P62" s="12">
        <v>0.26</v>
      </c>
      <c r="Q62" s="12">
        <v>0.45</v>
      </c>
      <c r="R62" s="12">
        <v>0.36</v>
      </c>
      <c r="S62" s="12"/>
      <c r="T62" s="12"/>
      <c r="U62" s="12">
        <v>7.7399999999999993</v>
      </c>
      <c r="V62" s="12">
        <v>59.93</v>
      </c>
      <c r="W62" s="12">
        <v>40.07</v>
      </c>
      <c r="X62" s="12">
        <v>4.6385819999999995</v>
      </c>
      <c r="Y62" s="12">
        <v>3.1014179999999998</v>
      </c>
      <c r="Z62" s="12">
        <v>60.3</v>
      </c>
      <c r="AA62" s="12">
        <v>39.700000000000003</v>
      </c>
      <c r="AB62" s="12">
        <v>1.231262946</v>
      </c>
      <c r="AC62" s="21"/>
      <c r="AD62" s="21"/>
      <c r="AE62" s="21"/>
    </row>
    <row r="63" spans="1:31" ht="14.25" customHeight="1">
      <c r="A63" s="99"/>
      <c r="B63" s="10">
        <v>1814</v>
      </c>
      <c r="C63" s="91"/>
      <c r="D63" s="91"/>
      <c r="E63" s="16">
        <v>25.2</v>
      </c>
      <c r="F63" s="10"/>
      <c r="G63" s="10">
        <v>10.5</v>
      </c>
      <c r="H63" s="10">
        <v>34.5</v>
      </c>
      <c r="I63" s="12">
        <v>20.463029066802651</v>
      </c>
      <c r="J63" s="12">
        <v>3.5345232024477311</v>
      </c>
      <c r="K63" s="12">
        <v>13.25446200917899</v>
      </c>
      <c r="L63" s="12">
        <v>53.947985721570639</v>
      </c>
      <c r="M63" s="12">
        <v>17.672616012238656</v>
      </c>
      <c r="N63" s="12">
        <v>36.275369709331976</v>
      </c>
      <c r="O63" s="12">
        <v>2.54</v>
      </c>
      <c r="P63" s="12">
        <v>0.55000000000000004</v>
      </c>
      <c r="Q63" s="12">
        <v>0.47</v>
      </c>
      <c r="R63" s="12">
        <v>0.44</v>
      </c>
      <c r="S63" s="12"/>
      <c r="T63" s="12"/>
      <c r="U63" s="12">
        <v>4.8</v>
      </c>
      <c r="V63" s="12">
        <v>44.62</v>
      </c>
      <c r="W63" s="12">
        <v>55.38</v>
      </c>
      <c r="X63" s="12">
        <v>2.1417599999999997</v>
      </c>
      <c r="Y63" s="12">
        <v>2.6582400000000002</v>
      </c>
      <c r="Z63" s="12">
        <v>55.7</v>
      </c>
      <c r="AA63" s="12">
        <v>44.3</v>
      </c>
      <c r="AB63" s="12">
        <v>1.17760032</v>
      </c>
      <c r="AC63" s="21"/>
      <c r="AD63" s="21"/>
      <c r="AE63" s="21"/>
    </row>
    <row r="64" spans="1:31" ht="14.25" customHeight="1">
      <c r="A64" s="99"/>
      <c r="B64" s="10">
        <v>1818.56</v>
      </c>
      <c r="C64" s="91"/>
      <c r="D64" s="91"/>
      <c r="E64" s="16">
        <v>23.4</v>
      </c>
      <c r="F64" s="16">
        <v>87.2</v>
      </c>
      <c r="G64" s="10">
        <v>15.059999999999945</v>
      </c>
      <c r="H64" s="10">
        <v>29.940000000000055</v>
      </c>
      <c r="I64" s="12">
        <v>23.742756622516563</v>
      </c>
      <c r="J64" s="12">
        <v>17.533112582781456</v>
      </c>
      <c r="K64" s="12">
        <v>12.273178807947019</v>
      </c>
      <c r="L64" s="12">
        <v>34.700951986754966</v>
      </c>
      <c r="M64" s="12">
        <v>21.916390728476824</v>
      </c>
      <c r="N64" s="12">
        <v>12.784561258278147</v>
      </c>
      <c r="O64" s="12">
        <v>6.2</v>
      </c>
      <c r="P64" s="12">
        <v>0.45</v>
      </c>
      <c r="Q64" s="12">
        <v>0.2</v>
      </c>
      <c r="R64" s="12">
        <v>0.14000000000000001</v>
      </c>
      <c r="S64" s="12"/>
      <c r="T64" s="12"/>
      <c r="U64" s="12">
        <v>4.76</v>
      </c>
      <c r="V64" s="12">
        <v>75.239999999999995</v>
      </c>
      <c r="W64" s="12">
        <v>24.76</v>
      </c>
      <c r="X64" s="12">
        <v>3.5814239999999997</v>
      </c>
      <c r="Y64" s="12">
        <v>1.1785760000000001</v>
      </c>
      <c r="Z64" s="12">
        <v>56.3</v>
      </c>
      <c r="AA64" s="12">
        <v>43.7</v>
      </c>
      <c r="AB64" s="12">
        <v>0.51503771200000015</v>
      </c>
      <c r="AC64" s="21"/>
      <c r="AD64" s="21"/>
      <c r="AE64" s="21"/>
    </row>
    <row r="65" spans="1:31" ht="14.25" customHeight="1">
      <c r="A65" s="99"/>
      <c r="B65" s="10">
        <v>1819.32</v>
      </c>
      <c r="C65" s="91"/>
      <c r="D65" s="91"/>
      <c r="E65" s="16">
        <v>23.8</v>
      </c>
      <c r="F65" s="16">
        <v>67.5</v>
      </c>
      <c r="G65" s="10">
        <v>15.819999999999936</v>
      </c>
      <c r="H65" s="10">
        <v>29.180000000000064</v>
      </c>
      <c r="I65" s="12">
        <v>26.853222453222454</v>
      </c>
      <c r="J65" s="12">
        <v>18.605446985446985</v>
      </c>
      <c r="K65" s="12">
        <v>15.814629937629936</v>
      </c>
      <c r="L65" s="12">
        <v>30.986700623700621</v>
      </c>
      <c r="M65" s="12">
        <v>21.396264033264032</v>
      </c>
      <c r="N65" s="12">
        <v>9.5904365904365907</v>
      </c>
      <c r="O65" s="12">
        <v>3.31</v>
      </c>
      <c r="P65" s="12">
        <v>0.27</v>
      </c>
      <c r="Q65" s="12">
        <v>0.18</v>
      </c>
      <c r="R65" s="12">
        <v>0.13</v>
      </c>
      <c r="S65" s="12"/>
      <c r="T65" s="12"/>
      <c r="U65" s="12">
        <v>3.8500000000000005</v>
      </c>
      <c r="V65" s="12">
        <v>76.56</v>
      </c>
      <c r="W65" s="12">
        <v>23.44</v>
      </c>
      <c r="X65" s="12">
        <v>2.9475600000000002</v>
      </c>
      <c r="Y65" s="12">
        <v>0.90244000000000013</v>
      </c>
      <c r="Z65" s="12">
        <v>45.2</v>
      </c>
      <c r="AA65" s="12">
        <v>54.8</v>
      </c>
      <c r="AB65" s="12">
        <v>0.49453712000000005</v>
      </c>
      <c r="AC65" s="21"/>
      <c r="AD65" s="21"/>
      <c r="AE65" s="21"/>
    </row>
    <row r="66" spans="1:31" ht="14.25" customHeight="1">
      <c r="A66" s="99"/>
      <c r="B66" s="10">
        <v>1819.53</v>
      </c>
      <c r="C66" s="91"/>
      <c r="D66" s="91"/>
      <c r="E66" s="16">
        <v>25.4</v>
      </c>
      <c r="F66" s="16">
        <v>1842.4</v>
      </c>
      <c r="G66" s="10">
        <v>16.029999999999973</v>
      </c>
      <c r="H66" s="10">
        <v>28.970000000000027</v>
      </c>
      <c r="I66" s="12">
        <v>24.516564417177914</v>
      </c>
      <c r="J66" s="12">
        <v>11.598871165644171</v>
      </c>
      <c r="K66" s="12">
        <v>17.398306748466254</v>
      </c>
      <c r="L66" s="12">
        <v>29.166257668711651</v>
      </c>
      <c r="M66" s="12">
        <v>20.712269938650305</v>
      </c>
      <c r="N66" s="12">
        <v>8.4539877300613497</v>
      </c>
      <c r="O66" s="12">
        <v>2.11</v>
      </c>
      <c r="P66" s="12">
        <v>0.28000000000000003</v>
      </c>
      <c r="Q66" s="12">
        <v>0.54</v>
      </c>
      <c r="R66" s="12">
        <v>0.48</v>
      </c>
      <c r="S66" s="12"/>
      <c r="T66" s="12"/>
      <c r="U66" s="12">
        <v>13.910000000000002</v>
      </c>
      <c r="V66" s="12">
        <v>85.18</v>
      </c>
      <c r="W66" s="12">
        <v>14.82</v>
      </c>
      <c r="X66" s="12">
        <v>11.848538000000003</v>
      </c>
      <c r="Y66" s="12">
        <v>2.0614620000000001</v>
      </c>
      <c r="Z66" s="12">
        <v>33.6</v>
      </c>
      <c r="AA66" s="12">
        <v>66.400000000000006</v>
      </c>
      <c r="AB66" s="12">
        <v>1.3688107680000001</v>
      </c>
      <c r="AC66" s="21"/>
      <c r="AD66" s="21"/>
      <c r="AE66" s="21"/>
    </row>
    <row r="67" spans="1:31" ht="14.25" customHeight="1">
      <c r="A67" s="99"/>
      <c r="B67" s="10">
        <v>1819.72</v>
      </c>
      <c r="C67" s="91"/>
      <c r="D67" s="91"/>
      <c r="E67" s="16">
        <v>29.6</v>
      </c>
      <c r="F67" s="16">
        <v>2916.2</v>
      </c>
      <c r="G67" s="10">
        <v>16.220000000000027</v>
      </c>
      <c r="H67" s="10">
        <v>28.779999999999973</v>
      </c>
      <c r="I67" s="12">
        <v>23.655618265777321</v>
      </c>
      <c r="J67" s="12">
        <v>10.873135967162648</v>
      </c>
      <c r="K67" s="12">
        <v>14.218716264751155</v>
      </c>
      <c r="L67" s="12">
        <v>33.582529502308873</v>
      </c>
      <c r="M67" s="12">
        <v>20.909876859928165</v>
      </c>
      <c r="N67" s="12">
        <v>12.672652642380708</v>
      </c>
      <c r="O67" s="12">
        <v>2.54</v>
      </c>
      <c r="P67" s="12">
        <v>0.92</v>
      </c>
      <c r="Q67" s="12">
        <v>0.37</v>
      </c>
      <c r="R67" s="12">
        <v>0.32</v>
      </c>
      <c r="S67" s="12"/>
      <c r="T67" s="12"/>
      <c r="U67" s="12">
        <v>13.52</v>
      </c>
      <c r="V67" s="12">
        <v>87.93</v>
      </c>
      <c r="W67" s="12">
        <v>12.07</v>
      </c>
      <c r="X67" s="12">
        <v>11.888135999999999</v>
      </c>
      <c r="Y67" s="12">
        <v>1.631864</v>
      </c>
      <c r="Z67" s="12">
        <v>37.5</v>
      </c>
      <c r="AA67" s="12">
        <v>62.5</v>
      </c>
      <c r="AB67" s="12">
        <v>1.0199150000000001</v>
      </c>
      <c r="AC67" s="21"/>
      <c r="AD67" s="21"/>
      <c r="AE67" s="21"/>
    </row>
    <row r="68" spans="1:31" ht="14.25" customHeight="1">
      <c r="A68" s="99"/>
      <c r="B68" s="10">
        <v>1819.96</v>
      </c>
      <c r="C68" s="91"/>
      <c r="D68" s="91"/>
      <c r="E68" s="16">
        <v>23.2</v>
      </c>
      <c r="F68" s="16">
        <v>59.1</v>
      </c>
      <c r="G68" s="10">
        <v>16.460000000000036</v>
      </c>
      <c r="H68" s="10">
        <v>28.539999999999964</v>
      </c>
      <c r="I68" s="12">
        <v>30.140301420362139</v>
      </c>
      <c r="J68" s="12">
        <v>9.680355632657486</v>
      </c>
      <c r="K68" s="12">
        <v>12.907140843543319</v>
      </c>
      <c r="L68" s="12">
        <v>29.032202103437061</v>
      </c>
      <c r="M68" s="12">
        <v>20.167407568036435</v>
      </c>
      <c r="N68" s="12">
        <v>8.8647945354006303</v>
      </c>
      <c r="O68" s="12">
        <v>1.67</v>
      </c>
      <c r="P68" s="12">
        <v>1.04</v>
      </c>
      <c r="Q68" s="12">
        <v>0.34</v>
      </c>
      <c r="R68" s="12">
        <v>0.33</v>
      </c>
      <c r="S68" s="12"/>
      <c r="T68" s="12"/>
      <c r="U68" s="12">
        <v>14.86</v>
      </c>
      <c r="V68" s="12">
        <v>86.17</v>
      </c>
      <c r="W68" s="12">
        <v>13.83</v>
      </c>
      <c r="X68" s="12">
        <v>12.804862</v>
      </c>
      <c r="Y68" s="12">
        <v>2.0551379999999999</v>
      </c>
      <c r="Z68" s="12">
        <v>45.2</v>
      </c>
      <c r="AA68" s="12">
        <v>54.8</v>
      </c>
      <c r="AB68" s="12">
        <v>1.1262156239999999</v>
      </c>
      <c r="AC68" s="21"/>
      <c r="AD68" s="21"/>
      <c r="AE68" s="21"/>
    </row>
    <row r="69" spans="1:31" ht="14.25" customHeight="1">
      <c r="A69" s="99"/>
      <c r="B69" s="10">
        <v>1820.42</v>
      </c>
      <c r="C69" s="91"/>
      <c r="D69" s="91"/>
      <c r="E69" s="16">
        <v>27.5</v>
      </c>
      <c r="F69" s="16">
        <v>349.4</v>
      </c>
      <c r="G69" s="10">
        <v>16.920000000000073</v>
      </c>
      <c r="H69" s="10">
        <v>28.079999999999927</v>
      </c>
      <c r="I69" s="12">
        <v>27.9473907509546</v>
      </c>
      <c r="J69" s="12">
        <v>12.052312261349172</v>
      </c>
      <c r="K69" s="12">
        <v>20.08718710224862</v>
      </c>
      <c r="L69" s="12">
        <v>22.253109885447603</v>
      </c>
      <c r="M69" s="12">
        <v>15.266262197708949</v>
      </c>
      <c r="N69" s="12">
        <v>6.9868476877386501</v>
      </c>
      <c r="O69" s="12">
        <v>3.27</v>
      </c>
      <c r="P69" s="12">
        <v>0.75</v>
      </c>
      <c r="Q69" s="12">
        <v>0.42</v>
      </c>
      <c r="R69" s="12">
        <v>0.85</v>
      </c>
      <c r="S69" s="12"/>
      <c r="T69" s="12"/>
      <c r="U69" s="12">
        <v>12.37</v>
      </c>
      <c r="V69" s="12">
        <v>87.01</v>
      </c>
      <c r="W69" s="12">
        <v>12.99</v>
      </c>
      <c r="X69" s="12">
        <v>10.763136999999999</v>
      </c>
      <c r="Y69" s="12">
        <v>1.6068629999999999</v>
      </c>
      <c r="Z69" s="12">
        <v>21.1</v>
      </c>
      <c r="AA69" s="12">
        <v>78.900000000000006</v>
      </c>
      <c r="AB69" s="12">
        <v>1.267814907</v>
      </c>
      <c r="AC69" s="21"/>
      <c r="AD69" s="21"/>
      <c r="AE69" s="21"/>
    </row>
    <row r="70" spans="1:31" ht="14.25" customHeight="1">
      <c r="A70" s="99"/>
      <c r="B70" s="10">
        <v>1820.64</v>
      </c>
      <c r="C70" s="91"/>
      <c r="D70" s="91"/>
      <c r="E70" s="16">
        <v>26.3</v>
      </c>
      <c r="F70" s="16">
        <v>214.6</v>
      </c>
      <c r="G70" s="10">
        <v>17.1400000000001</v>
      </c>
      <c r="H70" s="10">
        <v>27.8599999999999</v>
      </c>
      <c r="I70" s="12">
        <v>27.581314514430165</v>
      </c>
      <c r="J70" s="12">
        <v>14.893909837792293</v>
      </c>
      <c r="K70" s="12">
        <v>12.411591531493574</v>
      </c>
      <c r="L70" s="12">
        <v>29.58318411628397</v>
      </c>
      <c r="M70" s="12">
        <v>20.685985885822625</v>
      </c>
      <c r="N70" s="12">
        <v>8.8971982304613437</v>
      </c>
      <c r="O70" s="12">
        <v>3.19</v>
      </c>
      <c r="P70" s="12">
        <v>0.56000000000000005</v>
      </c>
      <c r="Q70" s="12">
        <v>1.01</v>
      </c>
      <c r="R70" s="12">
        <v>0.76</v>
      </c>
      <c r="S70" s="12"/>
      <c r="T70" s="12"/>
      <c r="U70" s="12">
        <v>10.01</v>
      </c>
      <c r="V70" s="12">
        <v>69.430000000000007</v>
      </c>
      <c r="W70" s="12">
        <v>30.57</v>
      </c>
      <c r="X70" s="12">
        <v>6.9499430000000011</v>
      </c>
      <c r="Y70" s="12">
        <v>3.060057</v>
      </c>
      <c r="Z70" s="12">
        <v>10.5</v>
      </c>
      <c r="AA70" s="12">
        <v>89.5</v>
      </c>
      <c r="AB70" s="12">
        <v>2.7387510150000001</v>
      </c>
      <c r="AC70" s="21"/>
      <c r="AD70" s="21"/>
      <c r="AE70" s="21"/>
    </row>
    <row r="71" spans="1:31" ht="14.25" customHeight="1">
      <c r="A71" s="99"/>
      <c r="B71" s="10">
        <v>1820.82</v>
      </c>
      <c r="C71" s="91"/>
      <c r="D71" s="91"/>
      <c r="E71" s="16">
        <v>26.5</v>
      </c>
      <c r="F71" s="16">
        <v>428.9</v>
      </c>
      <c r="G71" s="10">
        <v>17.319999999999936</v>
      </c>
      <c r="H71" s="10">
        <v>27.680000000000064</v>
      </c>
      <c r="I71" s="12">
        <v>27.410433689503463</v>
      </c>
      <c r="J71" s="12">
        <v>11.165183322857741</v>
      </c>
      <c r="K71" s="12">
        <v>20.612646134506601</v>
      </c>
      <c r="L71" s="12">
        <v>28.031736853132205</v>
      </c>
      <c r="M71" s="12">
        <v>18.894925623297716</v>
      </c>
      <c r="N71" s="12">
        <v>9.1368112298344872</v>
      </c>
      <c r="O71" s="12">
        <v>2.56</v>
      </c>
      <c r="P71" s="12">
        <v>0.34</v>
      </c>
      <c r="Q71" s="12">
        <v>0.94</v>
      </c>
      <c r="R71" s="12">
        <v>0.74</v>
      </c>
      <c r="S71" s="12"/>
      <c r="T71" s="12"/>
      <c r="U71" s="12">
        <v>8.1999999999999993</v>
      </c>
      <c r="V71" s="12">
        <v>65.400000000000006</v>
      </c>
      <c r="W71" s="12">
        <v>34.6</v>
      </c>
      <c r="X71" s="12">
        <v>5.3628</v>
      </c>
      <c r="Y71" s="12">
        <v>2.8371999999999997</v>
      </c>
      <c r="Z71" s="12">
        <v>12.7</v>
      </c>
      <c r="AA71" s="12">
        <v>87.3</v>
      </c>
      <c r="AB71" s="12">
        <v>2.4768755999999996</v>
      </c>
      <c r="AC71" s="21"/>
      <c r="AD71" s="21"/>
      <c r="AE71" s="21"/>
    </row>
    <row r="72" spans="1:31" ht="14.25" customHeight="1">
      <c r="A72" s="99"/>
      <c r="B72" s="10">
        <v>1821.34</v>
      </c>
      <c r="C72" s="91"/>
      <c r="D72" s="91"/>
      <c r="E72" s="16">
        <v>25</v>
      </c>
      <c r="F72" s="16">
        <v>1626.8</v>
      </c>
      <c r="G72" s="10">
        <v>17.839999999999918</v>
      </c>
      <c r="H72" s="10">
        <v>27.160000000000082</v>
      </c>
      <c r="I72" s="12">
        <v>24.887280248190276</v>
      </c>
      <c r="J72" s="12">
        <v>11.033360910031023</v>
      </c>
      <c r="K72" s="12">
        <v>13.397652533609099</v>
      </c>
      <c r="L72" s="12">
        <v>30.901706308169594</v>
      </c>
      <c r="M72" s="12">
        <v>11.821458117890382</v>
      </c>
      <c r="N72" s="12">
        <v>19.08024819027921</v>
      </c>
      <c r="O72" s="12">
        <v>4.53</v>
      </c>
      <c r="P72" s="12">
        <v>0.45</v>
      </c>
      <c r="Q72" s="12">
        <v>1.96</v>
      </c>
      <c r="R72" s="12">
        <v>1.1299999999999999</v>
      </c>
      <c r="S72" s="12"/>
      <c r="T72" s="12"/>
      <c r="U72" s="12">
        <v>11.709999999999999</v>
      </c>
      <c r="V72" s="12">
        <v>54.59</v>
      </c>
      <c r="W72" s="12">
        <v>45.41</v>
      </c>
      <c r="X72" s="12">
        <v>6.3924889999999994</v>
      </c>
      <c r="Y72" s="12">
        <v>5.3175109999999997</v>
      </c>
      <c r="Z72" s="12">
        <v>10.3</v>
      </c>
      <c r="AA72" s="12">
        <v>89.7</v>
      </c>
      <c r="AB72" s="12">
        <v>4.7698073669999994</v>
      </c>
      <c r="AC72" s="21"/>
      <c r="AD72" s="21"/>
      <c r="AE72" s="21"/>
    </row>
    <row r="73" spans="1:31" ht="14.25" customHeight="1">
      <c r="A73" s="99"/>
      <c r="B73" s="10">
        <v>1821.52</v>
      </c>
      <c r="C73" s="91"/>
      <c r="D73" s="91"/>
      <c r="E73" s="16">
        <v>23</v>
      </c>
      <c r="F73" s="16">
        <v>76.2</v>
      </c>
      <c r="G73" s="10">
        <v>18.019999999999982</v>
      </c>
      <c r="H73" s="10">
        <v>26.980000000000018</v>
      </c>
      <c r="I73" s="12">
        <v>34.072499999999998</v>
      </c>
      <c r="J73" s="12">
        <v>11.8118</v>
      </c>
      <c r="K73" s="12">
        <v>13.628999999999998</v>
      </c>
      <c r="L73" s="12">
        <v>31.346700000000002</v>
      </c>
      <c r="M73" s="12">
        <v>19.9892</v>
      </c>
      <c r="N73" s="12">
        <v>11.3575</v>
      </c>
      <c r="O73" s="12">
        <v>3.71</v>
      </c>
      <c r="P73" s="12">
        <v>0.66</v>
      </c>
      <c r="Q73" s="12">
        <v>0.31</v>
      </c>
      <c r="R73" s="12">
        <v>0.31</v>
      </c>
      <c r="S73" s="12"/>
      <c r="T73" s="12"/>
      <c r="U73" s="12">
        <v>4.1500000000000004</v>
      </c>
      <c r="V73" s="12">
        <v>71.289999999999992</v>
      </c>
      <c r="W73" s="12">
        <v>28.71</v>
      </c>
      <c r="X73" s="12">
        <v>2.9585349999999999</v>
      </c>
      <c r="Y73" s="12">
        <v>1.1914650000000002</v>
      </c>
      <c r="Z73" s="12">
        <v>18.399999999999999</v>
      </c>
      <c r="AA73" s="12">
        <v>81.599999999999994</v>
      </c>
      <c r="AB73" s="12">
        <v>0.97223544000000006</v>
      </c>
      <c r="AC73" s="21"/>
      <c r="AD73" s="21"/>
      <c r="AE73" s="21"/>
    </row>
    <row r="74" spans="1:31" ht="14.25" customHeight="1">
      <c r="A74" s="99"/>
      <c r="B74" s="10">
        <v>1821.77</v>
      </c>
      <c r="C74" s="91"/>
      <c r="D74" s="91"/>
      <c r="E74" s="16">
        <v>29.6</v>
      </c>
      <c r="F74" s="16">
        <v>10868.7</v>
      </c>
      <c r="G74" s="10">
        <v>18.269999999999982</v>
      </c>
      <c r="H74" s="10">
        <v>26.730000000000018</v>
      </c>
      <c r="I74" s="12">
        <v>19.122455679579776</v>
      </c>
      <c r="J74" s="12">
        <v>4.4163766688553299</v>
      </c>
      <c r="K74" s="12">
        <v>21.198608010505584</v>
      </c>
      <c r="L74" s="12">
        <v>38.472559641059313</v>
      </c>
      <c r="M74" s="12">
        <v>22.081883344276648</v>
      </c>
      <c r="N74" s="12">
        <v>16.390676296782665</v>
      </c>
      <c r="O74" s="12">
        <v>1.23</v>
      </c>
      <c r="P74" s="12">
        <v>0.83</v>
      </c>
      <c r="Q74" s="12">
        <v>0.27</v>
      </c>
      <c r="R74" s="12">
        <v>0.28000000000000003</v>
      </c>
      <c r="S74" s="12"/>
      <c r="T74" s="12"/>
      <c r="U74" s="12">
        <v>14.18</v>
      </c>
      <c r="V74" s="12">
        <v>91.88</v>
      </c>
      <c r="W74" s="12">
        <v>8.1199999999999992</v>
      </c>
      <c r="X74" s="12">
        <v>13.028583999999999</v>
      </c>
      <c r="Y74" s="12">
        <v>1.1514159999999998</v>
      </c>
      <c r="Z74" s="12">
        <v>17.2</v>
      </c>
      <c r="AA74" s="12">
        <v>82.8</v>
      </c>
      <c r="AB74" s="12">
        <v>0.95337244799999976</v>
      </c>
      <c r="AC74" s="21"/>
      <c r="AD74" s="21"/>
      <c r="AE74" s="21"/>
    </row>
    <row r="75" spans="1:31" ht="14.25" customHeight="1">
      <c r="A75" s="99"/>
      <c r="B75" s="10">
        <v>1821.97</v>
      </c>
      <c r="C75" s="91"/>
      <c r="D75" s="91"/>
      <c r="E75" s="16">
        <v>23.9</v>
      </c>
      <c r="F75" s="16">
        <v>295.5</v>
      </c>
      <c r="G75" s="10">
        <v>18.470000000000027</v>
      </c>
      <c r="H75" s="10">
        <v>26.529999999999973</v>
      </c>
      <c r="I75" s="12">
        <v>26.137749949505153</v>
      </c>
      <c r="J75" s="12">
        <v>6.4037487376287618</v>
      </c>
      <c r="K75" s="12">
        <v>16.809840436275501</v>
      </c>
      <c r="L75" s="12">
        <v>31.528660876590592</v>
      </c>
      <c r="M75" s="12">
        <v>16.009371844071904</v>
      </c>
      <c r="N75" s="12">
        <v>15.519289032518683</v>
      </c>
      <c r="O75" s="12">
        <v>6.71</v>
      </c>
      <c r="P75" s="12">
        <v>0.39</v>
      </c>
      <c r="Q75" s="12">
        <v>0.19</v>
      </c>
      <c r="R75" s="12">
        <v>0.14000000000000001</v>
      </c>
      <c r="S75" s="12"/>
      <c r="T75" s="12"/>
      <c r="U75" s="12">
        <v>11.69</v>
      </c>
      <c r="V75" s="12">
        <v>94.45</v>
      </c>
      <c r="W75" s="12">
        <v>5.55</v>
      </c>
      <c r="X75" s="12">
        <v>11.041205</v>
      </c>
      <c r="Y75" s="12">
        <v>0.6487949999999999</v>
      </c>
      <c r="Z75" s="12">
        <v>15.5</v>
      </c>
      <c r="AA75" s="12">
        <v>84.5</v>
      </c>
      <c r="AB75" s="12">
        <v>0.54823177499999998</v>
      </c>
      <c r="AC75" s="21"/>
      <c r="AD75" s="21"/>
      <c r="AE75" s="21"/>
    </row>
    <row r="76" spans="1:31" ht="14.25" customHeight="1">
      <c r="A76" s="99"/>
      <c r="B76" s="10">
        <v>1822.31</v>
      </c>
      <c r="C76" s="91"/>
      <c r="D76" s="91"/>
      <c r="E76" s="16">
        <v>31.2</v>
      </c>
      <c r="F76" s="16">
        <v>11190.2</v>
      </c>
      <c r="G76" s="10">
        <v>18.809999999999945</v>
      </c>
      <c r="H76" s="10">
        <v>26.190000000000055</v>
      </c>
      <c r="I76" s="12">
        <v>29.928198433420366</v>
      </c>
      <c r="J76" s="12">
        <v>5.9257832898172325</v>
      </c>
      <c r="K76" s="12">
        <v>16.930809399477805</v>
      </c>
      <c r="L76" s="12">
        <v>32.365208877284594</v>
      </c>
      <c r="M76" s="12">
        <v>12.698107049608353</v>
      </c>
      <c r="N76" s="12">
        <v>19.667101827676241</v>
      </c>
      <c r="O76" s="12">
        <v>3.44</v>
      </c>
      <c r="P76" s="12">
        <v>0.32</v>
      </c>
      <c r="Q76" s="12">
        <v>0.11</v>
      </c>
      <c r="R76" s="12">
        <v>0.1</v>
      </c>
      <c r="S76" s="12"/>
      <c r="T76" s="12"/>
      <c r="U76" s="12">
        <v>10.88</v>
      </c>
      <c r="V76" s="12">
        <v>94.98</v>
      </c>
      <c r="W76" s="12">
        <v>5.0199999999999996</v>
      </c>
      <c r="X76" s="12">
        <v>10.333824000000002</v>
      </c>
      <c r="Y76" s="12">
        <v>0.54617599999999999</v>
      </c>
      <c r="Z76" s="12">
        <v>21.3</v>
      </c>
      <c r="AA76" s="12">
        <v>78.7</v>
      </c>
      <c r="AB76" s="12">
        <v>0.42984051200000001</v>
      </c>
      <c r="AC76" s="21"/>
      <c r="AD76" s="21"/>
      <c r="AE76" s="21"/>
    </row>
    <row r="77" spans="1:31" ht="14.25" customHeight="1">
      <c r="A77" s="99"/>
      <c r="B77" s="10">
        <v>1822.57</v>
      </c>
      <c r="C77" s="91"/>
      <c r="D77" s="91"/>
      <c r="E77" s="16">
        <v>28.7</v>
      </c>
      <c r="F77" s="16">
        <v>1584.5</v>
      </c>
      <c r="G77" s="10">
        <v>19.069999999999936</v>
      </c>
      <c r="H77" s="10">
        <v>25.930000000000064</v>
      </c>
      <c r="I77" s="12">
        <v>31.195891415994122</v>
      </c>
      <c r="J77" s="12">
        <v>6.4887454145267789</v>
      </c>
      <c r="K77" s="12">
        <v>15.4107703595011</v>
      </c>
      <c r="L77" s="12">
        <v>31.944592809977987</v>
      </c>
      <c r="M77" s="12">
        <v>19.466236243580337</v>
      </c>
      <c r="N77" s="12">
        <v>12.47835656639765</v>
      </c>
      <c r="O77" s="12">
        <v>3.01</v>
      </c>
      <c r="P77" s="12">
        <v>0.79</v>
      </c>
      <c r="Q77" s="12">
        <v>0.21</v>
      </c>
      <c r="R77" s="12">
        <v>0.18</v>
      </c>
      <c r="S77" s="12"/>
      <c r="T77" s="12"/>
      <c r="U77" s="12">
        <v>10.77</v>
      </c>
      <c r="V77" s="12">
        <v>92.25</v>
      </c>
      <c r="W77" s="12">
        <v>7.75</v>
      </c>
      <c r="X77" s="12">
        <v>9.9353249999999989</v>
      </c>
      <c r="Y77" s="12">
        <v>0.83467500000000006</v>
      </c>
      <c r="Z77" s="12">
        <v>22</v>
      </c>
      <c r="AA77" s="12">
        <v>78</v>
      </c>
      <c r="AB77" s="12">
        <v>0.65104650000000008</v>
      </c>
      <c r="AC77" s="21"/>
      <c r="AD77" s="21"/>
      <c r="AE77" s="21"/>
    </row>
    <row r="78" spans="1:31" ht="14.25" customHeight="1">
      <c r="A78" s="99"/>
      <c r="B78" s="10">
        <v>1822.75</v>
      </c>
      <c r="C78" s="91"/>
      <c r="D78" s="91"/>
      <c r="E78" s="16">
        <v>36.6</v>
      </c>
      <c r="F78" s="16">
        <v>7057.3</v>
      </c>
      <c r="G78" s="10">
        <v>19.25</v>
      </c>
      <c r="H78" s="10">
        <v>25.75</v>
      </c>
      <c r="I78" s="12">
        <v>17.067315658657829</v>
      </c>
      <c r="J78" s="12">
        <v>3.5686205468102732</v>
      </c>
      <c r="K78" s="12">
        <v>19.984275062137534</v>
      </c>
      <c r="L78" s="12">
        <v>34.289788732394364</v>
      </c>
      <c r="M78" s="12">
        <v>7.1372410936205464</v>
      </c>
      <c r="N78" s="12">
        <v>27.152547638773818</v>
      </c>
      <c r="O78" s="12">
        <v>3.2</v>
      </c>
      <c r="P78" s="12">
        <v>0.88</v>
      </c>
      <c r="Q78" s="12">
        <v>0.15</v>
      </c>
      <c r="R78" s="12">
        <v>0.1</v>
      </c>
      <c r="S78" s="12"/>
      <c r="T78" s="12"/>
      <c r="U78" s="12">
        <v>20.76</v>
      </c>
      <c r="V78" s="12">
        <v>96.98</v>
      </c>
      <c r="W78" s="12">
        <v>3.02</v>
      </c>
      <c r="X78" s="12">
        <v>20.133048000000002</v>
      </c>
      <c r="Y78" s="12">
        <v>0.62695200000000006</v>
      </c>
      <c r="Z78" s="12">
        <v>24.6</v>
      </c>
      <c r="AA78" s="12">
        <v>75.400000000000006</v>
      </c>
      <c r="AB78" s="12">
        <v>0.47272180800000008</v>
      </c>
      <c r="AC78" s="21"/>
      <c r="AD78" s="21"/>
      <c r="AE78" s="21"/>
    </row>
    <row r="79" spans="1:31" ht="14.25" customHeight="1">
      <c r="A79" s="99"/>
      <c r="B79" s="10">
        <v>1822.91</v>
      </c>
      <c r="C79" s="91"/>
      <c r="D79" s="91"/>
      <c r="E79" s="16">
        <v>27.2</v>
      </c>
      <c r="F79" s="16">
        <v>56.2</v>
      </c>
      <c r="G79" s="10">
        <v>19.410000000000082</v>
      </c>
      <c r="H79" s="10">
        <v>25.589999999999918</v>
      </c>
      <c r="I79" s="12">
        <v>25.34502682624845</v>
      </c>
      <c r="J79" s="12">
        <v>13.686314486174167</v>
      </c>
      <c r="K79" s="12">
        <v>9.1242096574494429</v>
      </c>
      <c r="L79" s="12">
        <v>31.084449030127939</v>
      </c>
      <c r="M79" s="12">
        <v>10.64491126702435</v>
      </c>
      <c r="N79" s="12">
        <v>20.439537763103587</v>
      </c>
      <c r="O79" s="12">
        <v>2.0499999999999998</v>
      </c>
      <c r="P79" s="12">
        <v>1.21</v>
      </c>
      <c r="Q79" s="12">
        <v>0.23</v>
      </c>
      <c r="R79" s="12">
        <v>0.17</v>
      </c>
      <c r="S79" s="12"/>
      <c r="T79" s="12"/>
      <c r="U79" s="12">
        <v>17.100000000000001</v>
      </c>
      <c r="V79" s="12">
        <v>93.8</v>
      </c>
      <c r="W79" s="12">
        <v>6.2</v>
      </c>
      <c r="X79" s="12">
        <v>16.0398</v>
      </c>
      <c r="Y79" s="12">
        <v>1.0602</v>
      </c>
      <c r="Z79" s="12">
        <v>28.3</v>
      </c>
      <c r="AA79" s="12">
        <v>71.7</v>
      </c>
      <c r="AB79" s="12">
        <v>0.76016340000000004</v>
      </c>
      <c r="AC79" s="21"/>
      <c r="AD79" s="21"/>
      <c r="AE79" s="21"/>
    </row>
    <row r="80" spans="1:31" ht="14.25" customHeight="1">
      <c r="A80" s="99"/>
      <c r="B80" s="10">
        <v>1823.09</v>
      </c>
      <c r="C80" s="91"/>
      <c r="D80" s="91"/>
      <c r="E80" s="16">
        <v>26</v>
      </c>
      <c r="F80" s="16">
        <v>6284.3</v>
      </c>
      <c r="G80" s="10">
        <v>19.589999999999918</v>
      </c>
      <c r="H80" s="10">
        <v>25.410000000000082</v>
      </c>
      <c r="I80" s="12">
        <v>28.342680412371134</v>
      </c>
      <c r="J80" s="12">
        <v>3.9179587628865984</v>
      </c>
      <c r="K80" s="12">
        <v>14.104651546391754</v>
      </c>
      <c r="L80" s="12">
        <v>34.494709278350513</v>
      </c>
      <c r="M80" s="12">
        <v>21.156977319587629</v>
      </c>
      <c r="N80" s="12">
        <v>13.337731958762886</v>
      </c>
      <c r="O80" s="12">
        <v>5.22</v>
      </c>
      <c r="P80" s="12">
        <v>1.04</v>
      </c>
      <c r="Q80" s="12">
        <v>0.25</v>
      </c>
      <c r="R80" s="12">
        <v>0.16</v>
      </c>
      <c r="S80" s="12"/>
      <c r="T80" s="12"/>
      <c r="U80" s="12">
        <v>12.47</v>
      </c>
      <c r="V80" s="12">
        <v>93.51</v>
      </c>
      <c r="W80" s="12">
        <v>6.49</v>
      </c>
      <c r="X80" s="12">
        <v>11.660697000000001</v>
      </c>
      <c r="Y80" s="12">
        <v>0.80930299999999999</v>
      </c>
      <c r="Z80" s="12">
        <v>21.1</v>
      </c>
      <c r="AA80" s="12">
        <v>78.900000000000006</v>
      </c>
      <c r="AB80" s="12">
        <v>0.6385400670000001</v>
      </c>
      <c r="AC80" s="21"/>
      <c r="AD80" s="21"/>
      <c r="AE80" s="21"/>
    </row>
    <row r="81" spans="1:31" ht="14.25" customHeight="1">
      <c r="A81" s="99"/>
      <c r="B81" s="10">
        <v>1823.55</v>
      </c>
      <c r="C81" s="91"/>
      <c r="D81" s="91"/>
      <c r="E81" s="16">
        <v>26.7</v>
      </c>
      <c r="F81" s="16">
        <v>965.3</v>
      </c>
      <c r="G81" s="10">
        <v>20.049999999999955</v>
      </c>
      <c r="H81" s="10">
        <v>24.950000000000045</v>
      </c>
      <c r="I81" s="12">
        <v>21.981566820276495</v>
      </c>
      <c r="J81" s="12">
        <v>5.4139784946236551</v>
      </c>
      <c r="K81" s="12">
        <v>17.015360983102916</v>
      </c>
      <c r="L81" s="12">
        <v>35.08909370199693</v>
      </c>
      <c r="M81" s="12">
        <v>13.921658986175114</v>
      </c>
      <c r="N81" s="12">
        <v>21.167434715821813</v>
      </c>
      <c r="O81" s="12">
        <v>3.08</v>
      </c>
      <c r="P81" s="12">
        <v>0.56000000000000005</v>
      </c>
      <c r="Q81" s="12">
        <v>0.2</v>
      </c>
      <c r="R81" s="12">
        <v>0.12</v>
      </c>
      <c r="S81" s="12"/>
      <c r="T81" s="12"/>
      <c r="U81" s="12">
        <v>16.54</v>
      </c>
      <c r="V81" s="12">
        <v>95.61</v>
      </c>
      <c r="W81" s="12">
        <v>4.3899999999999997</v>
      </c>
      <c r="X81" s="12">
        <v>15.813893999999998</v>
      </c>
      <c r="Y81" s="12">
        <v>0.72610599999999992</v>
      </c>
      <c r="Z81" s="12">
        <v>19.399999999999999</v>
      </c>
      <c r="AA81" s="12">
        <v>80.599999999999994</v>
      </c>
      <c r="AB81" s="12">
        <v>0.58524143599999989</v>
      </c>
      <c r="AC81" s="21"/>
      <c r="AD81" s="21"/>
      <c r="AE81" s="21"/>
    </row>
    <row r="82" spans="1:31" ht="14.25" customHeight="1">
      <c r="A82" s="99"/>
      <c r="B82" s="10">
        <v>1823.7</v>
      </c>
      <c r="C82" s="91"/>
      <c r="D82" s="91"/>
      <c r="E82" s="16">
        <v>28.1</v>
      </c>
      <c r="F82" s="16">
        <v>7741.9</v>
      </c>
      <c r="G82" s="10">
        <v>20.200000000000045</v>
      </c>
      <c r="H82" s="10">
        <v>24.799999999999955</v>
      </c>
      <c r="I82" s="12">
        <v>27.350808166737558</v>
      </c>
      <c r="J82" s="12">
        <v>10.16391322841344</v>
      </c>
      <c r="K82" s="12">
        <v>14.398877073585707</v>
      </c>
      <c r="L82" s="12">
        <v>31.056401531263287</v>
      </c>
      <c r="M82" s="12">
        <v>16.939855380689064</v>
      </c>
      <c r="N82" s="12">
        <v>14.116546150574223</v>
      </c>
      <c r="O82" s="12">
        <v>2.16</v>
      </c>
      <c r="P82" s="12">
        <v>0.85</v>
      </c>
      <c r="Q82" s="12">
        <v>0.13</v>
      </c>
      <c r="R82" s="12">
        <v>0.11</v>
      </c>
      <c r="S82" s="12"/>
      <c r="T82" s="12"/>
      <c r="U82" s="12">
        <v>13.779999999999998</v>
      </c>
      <c r="V82" s="12">
        <v>95.29</v>
      </c>
      <c r="W82" s="12">
        <v>4.71</v>
      </c>
      <c r="X82" s="12">
        <v>13.130962</v>
      </c>
      <c r="Y82" s="12">
        <v>0.64903799999999989</v>
      </c>
      <c r="Z82" s="12">
        <v>17.5</v>
      </c>
      <c r="AA82" s="12">
        <v>82.5</v>
      </c>
      <c r="AB82" s="12">
        <v>0.53545634999999991</v>
      </c>
      <c r="AC82" s="21"/>
      <c r="AD82" s="21"/>
      <c r="AE82" s="21"/>
    </row>
    <row r="83" spans="1:31" ht="14.25" customHeight="1">
      <c r="A83" s="99"/>
      <c r="B83" s="10">
        <v>1823.95</v>
      </c>
      <c r="C83" s="91"/>
      <c r="D83" s="91"/>
      <c r="E83" s="16">
        <v>27.5</v>
      </c>
      <c r="F83" s="16">
        <v>5967.1</v>
      </c>
      <c r="G83" s="10">
        <v>20.450000000000045</v>
      </c>
      <c r="H83" s="10">
        <v>24.55</v>
      </c>
      <c r="I83" s="12">
        <v>25.216364746590685</v>
      </c>
      <c r="J83" s="12">
        <v>7.6437105638103011</v>
      </c>
      <c r="K83" s="12">
        <v>13.75867901485854</v>
      </c>
      <c r="L83" s="12">
        <v>30.811245674740483</v>
      </c>
      <c r="M83" s="12">
        <v>22.931131691430902</v>
      </c>
      <c r="N83" s="12">
        <v>7.880113983309589</v>
      </c>
      <c r="O83" s="12">
        <v>1.08</v>
      </c>
      <c r="P83" s="12">
        <v>0.72</v>
      </c>
      <c r="Q83" s="12">
        <v>0.38</v>
      </c>
      <c r="R83" s="12">
        <v>0.31</v>
      </c>
      <c r="S83" s="12"/>
      <c r="T83" s="12"/>
      <c r="U83" s="12">
        <v>20.079999999999998</v>
      </c>
      <c r="V83" s="12">
        <v>93.59</v>
      </c>
      <c r="W83" s="12">
        <v>6.41</v>
      </c>
      <c r="X83" s="12">
        <v>18.792871999999999</v>
      </c>
      <c r="Y83" s="12">
        <v>1.2871279999999998</v>
      </c>
      <c r="Z83" s="12">
        <v>11.7</v>
      </c>
      <c r="AA83" s="12">
        <v>88.3</v>
      </c>
      <c r="AB83" s="12">
        <v>1.1365340239999997</v>
      </c>
      <c r="AC83" s="21"/>
      <c r="AD83" s="21"/>
      <c r="AE83" s="21"/>
    </row>
    <row r="84" spans="1:31" ht="14.25" customHeight="1">
      <c r="A84" s="99"/>
      <c r="B84" s="10">
        <v>1824.36</v>
      </c>
      <c r="C84" s="91"/>
      <c r="D84" s="91"/>
      <c r="E84" s="16">
        <v>26.4</v>
      </c>
      <c r="F84" s="16">
        <v>2318.5</v>
      </c>
      <c r="G84" s="10">
        <v>20.8599999999999</v>
      </c>
      <c r="H84" s="10">
        <v>24.1400000000001</v>
      </c>
      <c r="I84" s="12">
        <v>25.401415571284126</v>
      </c>
      <c r="J84" s="12">
        <v>8.297795753286147</v>
      </c>
      <c r="K84" s="12">
        <v>14.106252780586448</v>
      </c>
      <c r="L84" s="12">
        <v>35.934535894843272</v>
      </c>
      <c r="M84" s="12">
        <v>23.233828109201212</v>
      </c>
      <c r="N84" s="12">
        <v>12.700707785642063</v>
      </c>
      <c r="O84" s="12">
        <v>5.67</v>
      </c>
      <c r="P84" s="12">
        <v>0.32</v>
      </c>
      <c r="Q84" s="12">
        <v>0.23</v>
      </c>
      <c r="R84" s="12">
        <v>0.19</v>
      </c>
      <c r="S84" s="12"/>
      <c r="T84" s="12"/>
      <c r="U84" s="12">
        <v>9.8500000000000014</v>
      </c>
      <c r="V84" s="12">
        <v>93.18</v>
      </c>
      <c r="W84" s="12">
        <v>6.82</v>
      </c>
      <c r="X84" s="12">
        <v>9.1782300000000028</v>
      </c>
      <c r="Y84" s="12">
        <v>0.67177000000000009</v>
      </c>
      <c r="Z84" s="12">
        <v>12.5</v>
      </c>
      <c r="AA84" s="12">
        <v>87.5</v>
      </c>
      <c r="AB84" s="12">
        <v>0.58779875000000015</v>
      </c>
      <c r="AC84" s="21"/>
      <c r="AD84" s="21"/>
      <c r="AE84" s="21"/>
    </row>
    <row r="85" spans="1:31" ht="14.25" customHeight="1">
      <c r="A85" s="99"/>
      <c r="B85" s="10">
        <v>1826.2</v>
      </c>
      <c r="C85" s="91"/>
      <c r="D85" s="91"/>
      <c r="E85" s="16">
        <v>29.4</v>
      </c>
      <c r="F85" s="16">
        <v>323.3</v>
      </c>
      <c r="G85" s="10">
        <v>22.700000000000045</v>
      </c>
      <c r="H85" s="10">
        <v>22.299999999999955</v>
      </c>
      <c r="I85" s="12">
        <v>30.784794219289981</v>
      </c>
      <c r="J85" s="12">
        <v>10.158982092365694</v>
      </c>
      <c r="K85" s="12">
        <v>24.012139491046185</v>
      </c>
      <c r="L85" s="12">
        <v>24.124084197298146</v>
      </c>
      <c r="M85" s="12">
        <v>12.929613572101788</v>
      </c>
      <c r="N85" s="12">
        <v>11.194470625196354</v>
      </c>
      <c r="O85" s="12">
        <v>1.21</v>
      </c>
      <c r="P85" s="12">
        <v>0.1</v>
      </c>
      <c r="Q85" s="12">
        <v>0.14000000000000001</v>
      </c>
      <c r="R85" s="12">
        <v>0.1</v>
      </c>
      <c r="S85" s="12"/>
      <c r="T85" s="12"/>
      <c r="U85" s="12">
        <v>9.370000000000001</v>
      </c>
      <c r="V85" s="12">
        <v>87.05</v>
      </c>
      <c r="W85" s="12">
        <v>12.95</v>
      </c>
      <c r="X85" s="12">
        <v>8.1565849999999998</v>
      </c>
      <c r="Y85" s="12">
        <v>1.2134149999999999</v>
      </c>
      <c r="Z85" s="12">
        <v>67.5</v>
      </c>
      <c r="AA85" s="12">
        <v>32.5</v>
      </c>
      <c r="AB85" s="12">
        <v>0.39435987499999997</v>
      </c>
      <c r="AC85" s="21"/>
      <c r="AD85" s="21"/>
      <c r="AE85" s="21"/>
    </row>
    <row r="86" spans="1:31" ht="14.25" customHeight="1">
      <c r="A86" s="99"/>
      <c r="B86" s="10">
        <v>1827</v>
      </c>
      <c r="C86" s="91"/>
      <c r="D86" s="91"/>
      <c r="E86" s="16">
        <v>29</v>
      </c>
      <c r="F86" s="10"/>
      <c r="G86" s="10">
        <v>23.5</v>
      </c>
      <c r="H86" s="10">
        <v>21.5</v>
      </c>
      <c r="I86" s="12">
        <v>30.703984819734352</v>
      </c>
      <c r="J86" s="12">
        <v>7.6201707779886156</v>
      </c>
      <c r="K86" s="12">
        <v>17.780398481973439</v>
      </c>
      <c r="L86" s="12">
        <v>32.155445920303606</v>
      </c>
      <c r="M86" s="12">
        <v>13.54697027197976</v>
      </c>
      <c r="N86" s="12">
        <v>18.608475648323846</v>
      </c>
      <c r="O86" s="12">
        <v>3.56</v>
      </c>
      <c r="P86" s="12">
        <v>1.04</v>
      </c>
      <c r="Q86" s="12">
        <v>0.48</v>
      </c>
      <c r="R86" s="12">
        <v>0.37</v>
      </c>
      <c r="S86" s="12"/>
      <c r="T86" s="12"/>
      <c r="U86" s="12">
        <v>6.29</v>
      </c>
      <c r="V86" s="12">
        <v>52.67</v>
      </c>
      <c r="W86" s="12">
        <v>47.33</v>
      </c>
      <c r="X86" s="12">
        <v>3.3129430000000002</v>
      </c>
      <c r="Y86" s="12">
        <v>2.9770569999999998</v>
      </c>
      <c r="Z86" s="12">
        <v>56.3</v>
      </c>
      <c r="AA86" s="12">
        <v>43.7</v>
      </c>
      <c r="AB86" s="12">
        <v>1.3009739089999999</v>
      </c>
      <c r="AC86" s="21"/>
      <c r="AD86" s="21"/>
      <c r="AE86" s="21"/>
    </row>
    <row r="87" spans="1:31" ht="14.25" customHeight="1">
      <c r="A87" s="99"/>
      <c r="B87" s="10">
        <v>1835</v>
      </c>
      <c r="C87" s="91"/>
      <c r="D87" s="91"/>
      <c r="E87" s="16">
        <v>16.8</v>
      </c>
      <c r="F87" s="10"/>
      <c r="G87" s="10">
        <v>31.5</v>
      </c>
      <c r="H87" s="10">
        <v>13.5</v>
      </c>
      <c r="I87" s="12">
        <v>31.381042454812945</v>
      </c>
      <c r="J87" s="12">
        <v>7.6422068095838593</v>
      </c>
      <c r="K87" s="12">
        <v>16.13354770912148</v>
      </c>
      <c r="L87" s="12">
        <v>32.673203026481715</v>
      </c>
      <c r="M87" s="12">
        <v>16.982681799075245</v>
      </c>
      <c r="N87" s="12">
        <v>15.690521227406473</v>
      </c>
      <c r="O87" s="12">
        <v>7.23</v>
      </c>
      <c r="P87" s="12">
        <v>0.89</v>
      </c>
      <c r="Q87" s="12">
        <v>0.18</v>
      </c>
      <c r="R87" s="12">
        <v>0.18</v>
      </c>
      <c r="S87" s="12"/>
      <c r="T87" s="12"/>
      <c r="U87" s="12">
        <v>3.69</v>
      </c>
      <c r="V87" s="12">
        <v>71.569999999999993</v>
      </c>
      <c r="W87" s="12">
        <v>28.43</v>
      </c>
      <c r="X87" s="12">
        <v>2.640933</v>
      </c>
      <c r="Y87" s="12">
        <v>1.049067</v>
      </c>
      <c r="Z87" s="12">
        <v>45.6</v>
      </c>
      <c r="AA87" s="12">
        <v>54.4</v>
      </c>
      <c r="AB87" s="12">
        <v>0.57069244799999996</v>
      </c>
      <c r="AC87" s="21"/>
      <c r="AD87" s="21"/>
      <c r="AE87" s="21"/>
    </row>
    <row r="88" spans="1:31" ht="14.25" customHeight="1">
      <c r="A88" s="99"/>
      <c r="B88" s="10">
        <v>1838</v>
      </c>
      <c r="C88" s="91"/>
      <c r="D88" s="91"/>
      <c r="E88" s="16">
        <v>22.6</v>
      </c>
      <c r="F88" s="10"/>
      <c r="G88" s="10">
        <v>34.5</v>
      </c>
      <c r="H88" s="10">
        <v>10.5</v>
      </c>
      <c r="I88" s="12">
        <v>32.207329842931941</v>
      </c>
      <c r="J88" s="12">
        <v>8.5579476439790589</v>
      </c>
      <c r="K88" s="12">
        <v>16.260100523560205</v>
      </c>
      <c r="L88" s="12">
        <v>30.854621989528795</v>
      </c>
      <c r="M88" s="12">
        <v>17.971690052356021</v>
      </c>
      <c r="N88" s="12">
        <v>12.882931937172776</v>
      </c>
      <c r="O88" s="12">
        <v>6.66</v>
      </c>
      <c r="P88" s="12">
        <v>0.77</v>
      </c>
      <c r="Q88" s="12">
        <v>0.17</v>
      </c>
      <c r="R88" s="12">
        <v>0.1</v>
      </c>
      <c r="S88" s="12"/>
      <c r="T88" s="12"/>
      <c r="U88" s="12">
        <v>4.42</v>
      </c>
      <c r="V88" s="12">
        <v>64.960000000000008</v>
      </c>
      <c r="W88" s="12">
        <v>35.04</v>
      </c>
      <c r="X88" s="12">
        <v>2.8712320000000005</v>
      </c>
      <c r="Y88" s="12">
        <v>1.5487679999999999</v>
      </c>
      <c r="Z88" s="12">
        <v>66.3</v>
      </c>
      <c r="AA88" s="12">
        <v>33.700000000000003</v>
      </c>
      <c r="AB88" s="12">
        <v>0.52193481600000002</v>
      </c>
      <c r="AC88" s="21"/>
      <c r="AD88" s="21"/>
      <c r="AE88" s="21"/>
    </row>
    <row r="89" spans="1:31" ht="14.25" customHeight="1">
      <c r="A89" s="100"/>
      <c r="B89" s="10">
        <v>1839.5</v>
      </c>
      <c r="C89" s="92"/>
      <c r="D89" s="92"/>
      <c r="E89" s="16">
        <v>20.6</v>
      </c>
      <c r="F89" s="10"/>
      <c r="G89" s="10">
        <v>36</v>
      </c>
      <c r="H89" s="10">
        <v>9</v>
      </c>
      <c r="I89" s="12">
        <v>30.655150621445124</v>
      </c>
      <c r="J89" s="12">
        <v>8.1044554455445539</v>
      </c>
      <c r="K89" s="12">
        <v>18.009900990099009</v>
      </c>
      <c r="L89" s="12">
        <v>34.180492942911307</v>
      </c>
      <c r="M89" s="12">
        <v>19.81089108910891</v>
      </c>
      <c r="N89" s="12">
        <v>14.369601853802402</v>
      </c>
      <c r="O89" s="12">
        <v>4.8099999999999996</v>
      </c>
      <c r="P89" s="12">
        <v>1.1299999999999999</v>
      </c>
      <c r="Q89" s="12">
        <v>0.21</v>
      </c>
      <c r="R89" s="12">
        <v>0.14000000000000001</v>
      </c>
      <c r="S89" s="12"/>
      <c r="T89" s="12"/>
      <c r="U89" s="12">
        <v>2.76</v>
      </c>
      <c r="V89" s="12">
        <v>46.14</v>
      </c>
      <c r="W89" s="12">
        <v>53.86</v>
      </c>
      <c r="X89" s="12">
        <v>1.2734639999999999</v>
      </c>
      <c r="Y89" s="12">
        <v>1.4865359999999999</v>
      </c>
      <c r="Z89" s="12">
        <v>56.4</v>
      </c>
      <c r="AA89" s="12">
        <v>43.6</v>
      </c>
      <c r="AB89" s="12">
        <v>0.64812969600000003</v>
      </c>
      <c r="AC89" s="21"/>
      <c r="AD89" s="21"/>
      <c r="AE89" s="21"/>
    </row>
    <row r="90" spans="1:31">
      <c r="L90" s="20"/>
    </row>
    <row r="91" spans="1:31">
      <c r="L91" s="20"/>
    </row>
    <row r="92" spans="1:31" ht="66.5" customHeight="1">
      <c r="A92" s="8" t="s">
        <v>118</v>
      </c>
      <c r="B92" s="8" t="s">
        <v>119</v>
      </c>
      <c r="C92" s="8" t="s">
        <v>120</v>
      </c>
      <c r="D92" s="8" t="s">
        <v>343</v>
      </c>
      <c r="E92" s="8" t="s">
        <v>127</v>
      </c>
      <c r="F92" s="8" t="s">
        <v>128</v>
      </c>
      <c r="G92" s="8" t="s">
        <v>129</v>
      </c>
      <c r="H92" s="8" t="s">
        <v>130</v>
      </c>
      <c r="I92" s="9" t="s">
        <v>121</v>
      </c>
      <c r="J92" s="9" t="s">
        <v>122</v>
      </c>
      <c r="K92" s="9" t="s">
        <v>123</v>
      </c>
      <c r="L92" s="9" t="s">
        <v>124</v>
      </c>
      <c r="M92" s="9" t="s">
        <v>125</v>
      </c>
      <c r="N92" s="9" t="s">
        <v>126</v>
      </c>
      <c r="O92" s="9" t="s">
        <v>160</v>
      </c>
      <c r="P92" s="9" t="s">
        <v>161</v>
      </c>
      <c r="Q92" s="9" t="s">
        <v>310</v>
      </c>
      <c r="R92" s="9" t="s">
        <v>133</v>
      </c>
      <c r="S92" s="9" t="s">
        <v>134</v>
      </c>
      <c r="T92" s="9" t="s">
        <v>135</v>
      </c>
      <c r="U92" s="9" t="s">
        <v>136</v>
      </c>
      <c r="V92" s="9" t="s">
        <v>137</v>
      </c>
      <c r="W92" s="9" t="s">
        <v>138</v>
      </c>
      <c r="X92" s="9" t="s">
        <v>139</v>
      </c>
      <c r="Y92" s="9" t="s">
        <v>140</v>
      </c>
      <c r="Z92" s="9" t="s">
        <v>141</v>
      </c>
      <c r="AA92" s="9" t="s">
        <v>142</v>
      </c>
      <c r="AB92" s="9" t="s">
        <v>143</v>
      </c>
      <c r="AC92" s="8" t="s">
        <v>157</v>
      </c>
      <c r="AD92" s="8" t="s">
        <v>158</v>
      </c>
      <c r="AE92" s="8" t="s">
        <v>159</v>
      </c>
    </row>
    <row r="93" spans="1:31" ht="14.25" customHeight="1">
      <c r="A93" s="93" t="s">
        <v>2</v>
      </c>
      <c r="B93" s="10">
        <v>2427</v>
      </c>
      <c r="C93" s="90" t="s">
        <v>355</v>
      </c>
      <c r="D93" s="90" t="s">
        <v>333</v>
      </c>
      <c r="E93" s="16">
        <v>23.4</v>
      </c>
      <c r="F93" s="10"/>
      <c r="G93" s="10">
        <v>24.45</v>
      </c>
      <c r="H93" s="10">
        <v>25.65</v>
      </c>
      <c r="I93" s="11">
        <v>32.797111527146299</v>
      </c>
      <c r="J93" s="11">
        <v>12.157107247927254</v>
      </c>
      <c r="K93" s="11">
        <v>10.311832040652583</v>
      </c>
      <c r="L93" s="12">
        <v>32.013949184273876</v>
      </c>
      <c r="M93" s="11">
        <v>16.607476865472051</v>
      </c>
      <c r="N93" s="11">
        <v>15.406472318801818</v>
      </c>
      <c r="O93" s="12">
        <v>3.9</v>
      </c>
      <c r="P93" s="12">
        <v>3.5</v>
      </c>
      <c r="Q93" s="12">
        <v>0.24</v>
      </c>
      <c r="R93" s="12">
        <v>0.22</v>
      </c>
      <c r="S93" s="12">
        <v>2.2431237469807699</v>
      </c>
      <c r="T93" s="12">
        <f>20.91+22.9/S93</f>
        <v>31.118977561234974</v>
      </c>
      <c r="U93" s="12">
        <v>4.8600000000000003</v>
      </c>
      <c r="V93" s="12">
        <v>78.621481481481482</v>
      </c>
      <c r="W93" s="12">
        <v>21.378518518518518</v>
      </c>
      <c r="X93" s="12">
        <v>3.8210040000000003</v>
      </c>
      <c r="Y93" s="12">
        <v>1.038996</v>
      </c>
      <c r="Z93" s="12">
        <v>36.6</v>
      </c>
      <c r="AA93" s="12">
        <v>63.4</v>
      </c>
      <c r="AB93" s="12">
        <v>0.65872346399999993</v>
      </c>
      <c r="AC93" s="21">
        <f>T93-(((100-T93)*(O93+P93+Q93+R93+U93))/(100-(O93+P93+Q93+R93+U93)))</f>
        <v>21.080405088491034</v>
      </c>
      <c r="AD93" s="21">
        <f>(T93-AC93)*((O93+P93+Q93+R93)/(O93+P93+Q93+R93+U93))</f>
        <v>6.2030801600446051</v>
      </c>
      <c r="AE93" s="21">
        <f>AC93/(AD93+AC93)*100</f>
        <v>77.264341034371554</v>
      </c>
    </row>
    <row r="94" spans="1:31" ht="14.25" customHeight="1">
      <c r="A94" s="94"/>
      <c r="B94" s="10">
        <v>2474.1999999999998</v>
      </c>
      <c r="C94" s="91"/>
      <c r="D94" s="91"/>
      <c r="E94" s="16">
        <v>24.4</v>
      </c>
      <c r="F94" s="16">
        <v>11</v>
      </c>
      <c r="G94" s="10">
        <v>18</v>
      </c>
      <c r="H94" s="10">
        <v>0.3</v>
      </c>
      <c r="I94" s="11">
        <v>28.725474031327288</v>
      </c>
      <c r="J94" s="11">
        <v>13.195764633140975</v>
      </c>
      <c r="K94" s="11">
        <v>8.7971764220939814</v>
      </c>
      <c r="L94" s="12">
        <v>36.391584913437754</v>
      </c>
      <c r="M94" s="11">
        <v>20.233505770816159</v>
      </c>
      <c r="N94" s="11">
        <v>16.158079142621599</v>
      </c>
      <c r="O94" s="12">
        <v>5.5</v>
      </c>
      <c r="P94" s="12">
        <v>2.2999999999999998</v>
      </c>
      <c r="Q94" s="12">
        <v>0.28000000000000003</v>
      </c>
      <c r="R94" s="12">
        <v>0.25</v>
      </c>
      <c r="S94" s="12">
        <v>1.9991862578366499</v>
      </c>
      <c r="T94" s="12">
        <f>20.91+22.9/S94</f>
        <v>32.364660570136394</v>
      </c>
      <c r="U94" s="12">
        <v>4.5599999999999996</v>
      </c>
      <c r="V94" s="12">
        <v>68.989999999999995</v>
      </c>
      <c r="W94" s="12">
        <v>31.01</v>
      </c>
      <c r="X94" s="12">
        <v>3.1459439999999996</v>
      </c>
      <c r="Y94" s="12">
        <v>1.414056</v>
      </c>
      <c r="Z94" s="12">
        <v>49.4</v>
      </c>
      <c r="AA94" s="12">
        <v>50.6</v>
      </c>
      <c r="AB94" s="12">
        <v>0.71551233600000008</v>
      </c>
      <c r="AC94" s="21">
        <f t="shared" ref="AC94:AC113" si="4">T94-(((100-T94)*(O94+P94+Q94+R94+U94))/(100-(O94+P94+Q94+R94+U94)))</f>
        <v>22.356400608582703</v>
      </c>
      <c r="AD94" s="21">
        <f t="shared" ref="AD94:AD113" si="5">(T94-AC94)*((O94+P94+Q94+R94)/(O94+P94+Q94+R94+U94))</f>
        <v>6.4677118293050615</v>
      </c>
      <c r="AE94" s="21">
        <f>AC94/(AD94+AC94)*100</f>
        <v>77.561453650161326</v>
      </c>
    </row>
    <row r="95" spans="1:31" ht="14.25" customHeight="1">
      <c r="A95" s="94"/>
      <c r="B95" s="10">
        <v>2475</v>
      </c>
      <c r="C95" s="91"/>
      <c r="D95" s="91"/>
      <c r="E95" s="16">
        <v>28.8</v>
      </c>
      <c r="F95" s="16"/>
      <c r="G95" s="10">
        <v>0.2</v>
      </c>
      <c r="H95" s="10">
        <v>4.5</v>
      </c>
      <c r="I95" s="11">
        <v>34.744384633948364</v>
      </c>
      <c r="J95" s="11">
        <v>13.560332425884274</v>
      </c>
      <c r="K95" s="11">
        <v>8.5992351969022209</v>
      </c>
      <c r="L95" s="12">
        <v>28.557211524133717</v>
      </c>
      <c r="M95" s="11">
        <v>17.198470393804442</v>
      </c>
      <c r="N95" s="11">
        <v>11.358741130329273</v>
      </c>
      <c r="O95" s="12">
        <v>4.3</v>
      </c>
      <c r="P95" s="12">
        <v>2.5</v>
      </c>
      <c r="Q95" s="12">
        <v>0.56000000000000005</v>
      </c>
      <c r="R95" s="12">
        <v>0.48</v>
      </c>
      <c r="S95" s="12">
        <v>1.9098180228491299</v>
      </c>
      <c r="T95" s="12">
        <f t="shared" ref="T95:T113" si="6">20.91+22.9/S95</f>
        <v>32.900671218945256</v>
      </c>
      <c r="U95" s="12">
        <v>6.6988362191314224</v>
      </c>
      <c r="V95" s="12">
        <v>64.77000000000001</v>
      </c>
      <c r="W95" s="12">
        <v>35.229999999999997</v>
      </c>
      <c r="X95" s="12">
        <v>4.3388362191314229</v>
      </c>
      <c r="Y95" s="12">
        <v>2.36</v>
      </c>
      <c r="Z95" s="12">
        <v>43.1</v>
      </c>
      <c r="AA95" s="12">
        <v>56.9</v>
      </c>
      <c r="AB95" s="12">
        <v>1.3428399999999998</v>
      </c>
      <c r="AC95" s="21">
        <f t="shared" si="4"/>
        <v>21.485589696502977</v>
      </c>
      <c r="AD95" s="21">
        <f t="shared" si="5"/>
        <v>6.1555297677941674</v>
      </c>
      <c r="AE95" s="21">
        <f t="shared" ref="AE95:AE130" si="7">AC95/(AD95+AC95)*100</f>
        <v>77.730533758790045</v>
      </c>
    </row>
    <row r="96" spans="1:31" ht="14.25" customHeight="1">
      <c r="A96" s="94"/>
      <c r="B96" s="10">
        <v>2482</v>
      </c>
      <c r="C96" s="91"/>
      <c r="D96" s="91"/>
      <c r="E96" s="16">
        <v>30.2</v>
      </c>
      <c r="F96" s="16"/>
      <c r="G96" s="10">
        <v>1.4</v>
      </c>
      <c r="H96" s="10">
        <v>1.3</v>
      </c>
      <c r="I96" s="11">
        <v>30.426944804566769</v>
      </c>
      <c r="J96" s="11">
        <v>7.5514144833152077</v>
      </c>
      <c r="K96" s="11">
        <v>21.815197396243938</v>
      </c>
      <c r="L96" s="12">
        <v>22.810988317120664</v>
      </c>
      <c r="M96" s="11">
        <v>11.746644751823656</v>
      </c>
      <c r="N96" s="11">
        <v>11.064343565297008</v>
      </c>
      <c r="O96" s="12">
        <v>5.2</v>
      </c>
      <c r="P96" s="12">
        <v>1.6</v>
      </c>
      <c r="Q96" s="12">
        <v>0.92</v>
      </c>
      <c r="R96" s="12">
        <v>0.75</v>
      </c>
      <c r="S96" s="12">
        <v>1.90590506671074</v>
      </c>
      <c r="T96" s="12">
        <f t="shared" si="6"/>
        <v>32.925288903933399</v>
      </c>
      <c r="U96" s="12">
        <v>8.9254549987534286</v>
      </c>
      <c r="V96" s="12">
        <v>59.89</v>
      </c>
      <c r="W96" s="12">
        <v>40.11</v>
      </c>
      <c r="X96" s="12">
        <v>5.3454549987534286</v>
      </c>
      <c r="Y96" s="12">
        <v>3.58</v>
      </c>
      <c r="Z96" s="12">
        <v>35.6</v>
      </c>
      <c r="AA96" s="12">
        <v>64.400000000000006</v>
      </c>
      <c r="AB96" s="12">
        <v>2.30552</v>
      </c>
      <c r="AC96" s="21">
        <f t="shared" si="4"/>
        <v>18.800217233743751</v>
      </c>
      <c r="AD96" s="21">
        <f t="shared" si="5"/>
        <v>6.8776216003019046</v>
      </c>
      <c r="AE96" s="21">
        <f t="shared" si="7"/>
        <v>73.215730323912538</v>
      </c>
    </row>
    <row r="97" spans="1:31" ht="14.25" customHeight="1">
      <c r="A97" s="95"/>
      <c r="B97" s="10">
        <v>2495.5</v>
      </c>
      <c r="C97" s="92"/>
      <c r="D97" s="92"/>
      <c r="E97" s="16">
        <v>16.2</v>
      </c>
      <c r="F97" s="16"/>
      <c r="G97" s="10">
        <v>11</v>
      </c>
      <c r="H97" s="10">
        <v>17</v>
      </c>
      <c r="I97" s="11">
        <v>34.28205434892071</v>
      </c>
      <c r="J97" s="11">
        <v>10.895460182166074</v>
      </c>
      <c r="K97" s="11">
        <v>9.6338805821257925</v>
      </c>
      <c r="L97" s="12">
        <v>32.347299863483443</v>
      </c>
      <c r="M97" s="11">
        <v>22.249676582528611</v>
      </c>
      <c r="N97" s="11">
        <v>10.097623280954828</v>
      </c>
      <c r="O97" s="12">
        <v>5.0999999999999996</v>
      </c>
      <c r="P97" s="12">
        <v>4.2</v>
      </c>
      <c r="Q97" s="12">
        <v>0.25</v>
      </c>
      <c r="R97" s="12">
        <v>0.21</v>
      </c>
      <c r="S97" s="12">
        <v>1.95949310236213</v>
      </c>
      <c r="T97" s="12">
        <f t="shared" si="6"/>
        <v>32.596695897216733</v>
      </c>
      <c r="U97" s="12">
        <v>3.0813050233039876</v>
      </c>
      <c r="V97" s="12">
        <v>61.38</v>
      </c>
      <c r="W97" s="12">
        <v>38.619999999999997</v>
      </c>
      <c r="X97" s="12">
        <v>1.8913050233039876</v>
      </c>
      <c r="Y97" s="12">
        <v>1.19</v>
      </c>
      <c r="Z97" s="12">
        <v>45.3</v>
      </c>
      <c r="AA97" s="12">
        <v>54.7</v>
      </c>
      <c r="AB97" s="12">
        <v>0.65093000000000001</v>
      </c>
      <c r="AC97" s="21">
        <f t="shared" si="4"/>
        <v>22.666001228213467</v>
      </c>
      <c r="AD97" s="21">
        <f t="shared" si="5"/>
        <v>7.547798280126365</v>
      </c>
      <c r="AE97" s="21">
        <f t="shared" si="7"/>
        <v>75.018705350040577</v>
      </c>
    </row>
    <row r="98" spans="1:31" ht="14.25" customHeight="1">
      <c r="A98" s="98" t="s">
        <v>3</v>
      </c>
      <c r="B98" s="10">
        <v>2254</v>
      </c>
      <c r="C98" s="90" t="s">
        <v>355</v>
      </c>
      <c r="D98" s="90" t="s">
        <v>333</v>
      </c>
      <c r="E98" s="16">
        <v>25.2</v>
      </c>
      <c r="F98" s="10"/>
      <c r="G98" s="10">
        <v>10</v>
      </c>
      <c r="H98" s="10">
        <v>7.9499999999998003</v>
      </c>
      <c r="I98" s="12">
        <v>31.767887962750574</v>
      </c>
      <c r="J98" s="12">
        <v>0</v>
      </c>
      <c r="K98" s="12">
        <v>20.176901814179413</v>
      </c>
      <c r="L98" s="12">
        <v>31.235561191482855</v>
      </c>
      <c r="M98" s="12">
        <v>21.791053959313764</v>
      </c>
      <c r="N98" s="12">
        <v>9.4445072321690891</v>
      </c>
      <c r="O98" s="12">
        <v>4.0999999999999996</v>
      </c>
      <c r="P98" s="12">
        <v>2.72</v>
      </c>
      <c r="Q98" s="12">
        <v>1.75</v>
      </c>
      <c r="R98" s="12">
        <v>1.35</v>
      </c>
      <c r="S98" s="12">
        <v>1.98350274174686</v>
      </c>
      <c r="T98" s="12">
        <f t="shared" si="6"/>
        <v>32.455232339750687</v>
      </c>
      <c r="U98" s="12">
        <v>6.8996490315871561</v>
      </c>
      <c r="V98" s="12">
        <v>23.069999999999993</v>
      </c>
      <c r="W98" s="12">
        <v>76.930000000000007</v>
      </c>
      <c r="X98" s="12">
        <v>1.5917490315871563</v>
      </c>
      <c r="Y98" s="12">
        <v>5.3079000000000001</v>
      </c>
      <c r="Z98" s="12">
        <v>17.399999999999999</v>
      </c>
      <c r="AA98" s="12">
        <v>82.6</v>
      </c>
      <c r="AB98" s="12">
        <v>4.3843253999999998</v>
      </c>
      <c r="AC98" s="21">
        <f t="shared" si="4"/>
        <v>18.797207665186502</v>
      </c>
      <c r="AD98" s="21">
        <f t="shared" si="5"/>
        <v>8.055316999613499</v>
      </c>
      <c r="AE98" s="21">
        <f t="shared" si="7"/>
        <v>70.001640068604345</v>
      </c>
    </row>
    <row r="99" spans="1:31" ht="14.25" customHeight="1">
      <c r="A99" s="99"/>
      <c r="B99" s="10">
        <v>2292</v>
      </c>
      <c r="C99" s="91"/>
      <c r="D99" s="91"/>
      <c r="E99" s="16">
        <v>25.6</v>
      </c>
      <c r="F99" s="10"/>
      <c r="G99" s="10">
        <v>6.5</v>
      </c>
      <c r="H99" s="10">
        <v>11</v>
      </c>
      <c r="I99" s="12">
        <v>34.380279613342502</v>
      </c>
      <c r="J99" s="12">
        <v>2.5785209710006876</v>
      </c>
      <c r="K99" s="12">
        <v>18.909153787338376</v>
      </c>
      <c r="L99" s="12">
        <v>31.439860962201369</v>
      </c>
      <c r="M99" s="12">
        <v>21.487674758339065</v>
      </c>
      <c r="N99" s="12">
        <v>9.9521862038623023</v>
      </c>
      <c r="O99" s="12">
        <v>0.98</v>
      </c>
      <c r="P99" s="12">
        <v>3.85</v>
      </c>
      <c r="Q99" s="12">
        <v>1.02</v>
      </c>
      <c r="R99" s="12">
        <v>0.89</v>
      </c>
      <c r="S99" s="12">
        <v>2.30771621806181</v>
      </c>
      <c r="T99" s="12">
        <f t="shared" si="6"/>
        <v>30.833230517153062</v>
      </c>
      <c r="U99" s="12">
        <v>5.9521846661170654</v>
      </c>
      <c r="V99" s="12">
        <v>39.35</v>
      </c>
      <c r="W99" s="12">
        <v>60.65</v>
      </c>
      <c r="X99" s="12">
        <v>2.3421846661170651</v>
      </c>
      <c r="Y99" s="12">
        <v>3.61</v>
      </c>
      <c r="Z99" s="12">
        <v>26.6</v>
      </c>
      <c r="AA99" s="12">
        <v>73.400000000000006</v>
      </c>
      <c r="AB99" s="12">
        <v>2.64974</v>
      </c>
      <c r="AC99" s="21">
        <f t="shared" si="4"/>
        <v>20.778261123200629</v>
      </c>
      <c r="AD99" s="21">
        <f t="shared" si="5"/>
        <v>5.3395452002962784</v>
      </c>
      <c r="AE99" s="21">
        <f t="shared" si="7"/>
        <v>79.555920071692427</v>
      </c>
    </row>
    <row r="100" spans="1:31" ht="14.25" customHeight="1">
      <c r="A100" s="99"/>
      <c r="B100" s="10">
        <v>2340</v>
      </c>
      <c r="C100" s="91"/>
      <c r="D100" s="91"/>
      <c r="E100" s="16">
        <v>14.6</v>
      </c>
      <c r="F100" s="10"/>
      <c r="G100" s="10">
        <v>14.5</v>
      </c>
      <c r="H100" s="10">
        <v>16.7</v>
      </c>
      <c r="I100" s="12">
        <v>35.952128590793571</v>
      </c>
      <c r="J100" s="12">
        <v>5.3098528380248977</v>
      </c>
      <c r="K100" s="12">
        <v>19.469460406091287</v>
      </c>
      <c r="L100" s="12">
        <v>29.572930389555324</v>
      </c>
      <c r="M100" s="12">
        <v>20.354435879095437</v>
      </c>
      <c r="N100" s="12">
        <v>9.218494510459891</v>
      </c>
      <c r="O100" s="12">
        <v>2.12</v>
      </c>
      <c r="P100" s="12">
        <v>3.92</v>
      </c>
      <c r="Q100" s="12">
        <v>0.46</v>
      </c>
      <c r="R100" s="12">
        <v>0.41</v>
      </c>
      <c r="S100" s="12">
        <v>2.6579824465229298</v>
      </c>
      <c r="T100" s="12">
        <f t="shared" si="6"/>
        <v>29.525557273509047</v>
      </c>
      <c r="U100" s="12">
        <v>2.785627775534921</v>
      </c>
      <c r="V100" s="12">
        <v>25.689999999999998</v>
      </c>
      <c r="W100" s="12">
        <v>74.31</v>
      </c>
      <c r="X100" s="12">
        <v>0.71562777553492107</v>
      </c>
      <c r="Y100" s="12">
        <v>2.0699999999999998</v>
      </c>
      <c r="Z100" s="12">
        <v>38.700000000000003</v>
      </c>
      <c r="AA100" s="12">
        <v>61.3</v>
      </c>
      <c r="AB100" s="12">
        <v>1.26891</v>
      </c>
      <c r="AC100" s="21">
        <f t="shared" si="4"/>
        <v>21.958991585350773</v>
      </c>
      <c r="AD100" s="21">
        <f t="shared" si="5"/>
        <v>5.3926336814522609</v>
      </c>
      <c r="AE100" s="21">
        <f t="shared" si="7"/>
        <v>80.284046637633054</v>
      </c>
    </row>
    <row r="101" spans="1:31" ht="14.25" customHeight="1">
      <c r="A101" s="99"/>
      <c r="B101" s="10">
        <v>2386</v>
      </c>
      <c r="C101" s="91"/>
      <c r="D101" s="91"/>
      <c r="E101" s="16">
        <v>14.5</v>
      </c>
      <c r="F101" s="10"/>
      <c r="G101" s="10">
        <v>17.5</v>
      </c>
      <c r="H101" s="10">
        <v>12.3</v>
      </c>
      <c r="I101" s="12">
        <v>34.435347628330078</v>
      </c>
      <c r="J101" s="12">
        <v>6.1530529051674021</v>
      </c>
      <c r="K101" s="12">
        <v>20.217173831264319</v>
      </c>
      <c r="L101" s="12">
        <v>27.521092301904861</v>
      </c>
      <c r="M101" s="12">
        <v>18.459158715502205</v>
      </c>
      <c r="N101" s="12">
        <v>9.0619335864026542</v>
      </c>
      <c r="O101" s="12">
        <v>5.67</v>
      </c>
      <c r="P101" s="12">
        <v>1.88</v>
      </c>
      <c r="Q101" s="12">
        <v>0.41</v>
      </c>
      <c r="R101" s="12">
        <v>0.38</v>
      </c>
      <c r="S101" s="12">
        <v>2.4068362345691701</v>
      </c>
      <c r="T101" s="12">
        <f t="shared" si="6"/>
        <v>30.424565083859626</v>
      </c>
      <c r="U101" s="12">
        <v>3.3333333333333335</v>
      </c>
      <c r="V101" s="12">
        <v>45.7</v>
      </c>
      <c r="W101" s="12">
        <v>54.3</v>
      </c>
      <c r="X101" s="12">
        <v>1.5233333333333334</v>
      </c>
      <c r="Y101" s="12">
        <v>1.81</v>
      </c>
      <c r="Z101" s="12">
        <v>40.6</v>
      </c>
      <c r="AA101" s="12">
        <v>59.4</v>
      </c>
      <c r="AB101" s="12">
        <v>1.07514</v>
      </c>
      <c r="AC101" s="21">
        <f t="shared" si="4"/>
        <v>21.229411748652304</v>
      </c>
      <c r="AD101" s="21">
        <f t="shared" si="5"/>
        <v>6.569467060162399</v>
      </c>
      <c r="AE101" s="21">
        <f t="shared" si="7"/>
        <v>76.367870426201151</v>
      </c>
    </row>
    <row r="102" spans="1:31" ht="14.25" customHeight="1">
      <c r="A102" s="99"/>
      <c r="B102" s="10">
        <v>2425</v>
      </c>
      <c r="C102" s="91"/>
      <c r="D102" s="91"/>
      <c r="E102" s="16">
        <v>14.5</v>
      </c>
      <c r="F102" s="16">
        <v>5.8739999999999997</v>
      </c>
      <c r="G102" s="10">
        <v>20</v>
      </c>
      <c r="H102" s="10">
        <v>12</v>
      </c>
      <c r="I102" s="12">
        <v>32.078994614003598</v>
      </c>
      <c r="J102" s="12">
        <v>8.476007326896017</v>
      </c>
      <c r="K102" s="12">
        <v>21.243663933233055</v>
      </c>
      <c r="L102" s="12">
        <v>27.541334125867341</v>
      </c>
      <c r="M102" s="12">
        <v>20.063460381386772</v>
      </c>
      <c r="N102" s="12">
        <v>7.4778737444805676</v>
      </c>
      <c r="O102" s="12">
        <v>3</v>
      </c>
      <c r="P102" s="12">
        <v>2.34</v>
      </c>
      <c r="Q102" s="12">
        <v>0.35</v>
      </c>
      <c r="R102" s="12">
        <v>0.26</v>
      </c>
      <c r="S102" s="12">
        <v>2.5009528499544</v>
      </c>
      <c r="T102" s="12">
        <f>20.91+22.9/S102</f>
        <v>30.066510087912107</v>
      </c>
      <c r="U102" s="12">
        <v>4.71</v>
      </c>
      <c r="V102" s="12">
        <v>66.430000000000007</v>
      </c>
      <c r="W102" s="12">
        <v>33.57</v>
      </c>
      <c r="X102" s="12">
        <v>3.1288530000000003</v>
      </c>
      <c r="Y102" s="12">
        <v>1.5811470000000001</v>
      </c>
      <c r="Z102" s="12">
        <v>44.5</v>
      </c>
      <c r="AA102" s="12">
        <v>55.5</v>
      </c>
      <c r="AB102" s="12">
        <v>0.87753658499999998</v>
      </c>
      <c r="AC102" s="21">
        <f>T102-(((100-T102)*(O102+P102+Q102+R102+U102))/(100-(O102+P102+Q102+R102+U102)))</f>
        <v>21.722084271224656</v>
      </c>
      <c r="AD102" s="21">
        <f>(T102-AC102)*((O102+P102+Q102+R102)/(O102+P102+Q102+R102+U102))</f>
        <v>4.6575359858621326</v>
      </c>
      <c r="AE102" s="21">
        <f>AC102/(AD102+AC102)*100</f>
        <v>82.344188655972388</v>
      </c>
    </row>
    <row r="103" spans="1:31" ht="14.25" customHeight="1">
      <c r="A103" s="100"/>
      <c r="B103" s="10">
        <v>2467</v>
      </c>
      <c r="C103" s="92"/>
      <c r="D103" s="92"/>
      <c r="E103" s="16">
        <v>13.7</v>
      </c>
      <c r="F103" s="16">
        <v>7.9080000000000004</v>
      </c>
      <c r="G103" s="10">
        <v>21</v>
      </c>
      <c r="H103" s="10">
        <v>22</v>
      </c>
      <c r="I103" s="12">
        <v>33.559397693595578</v>
      </c>
      <c r="J103" s="12">
        <v>8.8887053350604504</v>
      </c>
      <c r="K103" s="12">
        <v>17.777410670120901</v>
      </c>
      <c r="L103" s="12">
        <v>29.532269970364105</v>
      </c>
      <c r="M103" s="12">
        <v>19.555151737132991</v>
      </c>
      <c r="N103" s="12">
        <v>9.977118233231117</v>
      </c>
      <c r="O103" s="12">
        <v>3.5</v>
      </c>
      <c r="P103" s="12">
        <v>5.12</v>
      </c>
      <c r="Q103" s="12">
        <v>0.18</v>
      </c>
      <c r="R103" s="12">
        <v>0.16</v>
      </c>
      <c r="S103" s="12">
        <v>2.62615781314534</v>
      </c>
      <c r="T103" s="12">
        <f t="shared" si="6"/>
        <v>29.629963394954071</v>
      </c>
      <c r="U103" s="12">
        <v>1.2822163308589609</v>
      </c>
      <c r="V103" s="12">
        <v>24.560000000000002</v>
      </c>
      <c r="W103" s="12">
        <v>75.44</v>
      </c>
      <c r="X103" s="12">
        <v>0.31491233085896086</v>
      </c>
      <c r="Y103" s="12">
        <v>0.96730400000000005</v>
      </c>
      <c r="Z103" s="12">
        <v>45.33</v>
      </c>
      <c r="AA103" s="12">
        <v>54.67</v>
      </c>
      <c r="AB103" s="12">
        <v>0.52882509680000001</v>
      </c>
      <c r="AC103" s="21">
        <f t="shared" si="4"/>
        <v>21.600073299003114</v>
      </c>
      <c r="AD103" s="21">
        <f t="shared" si="5"/>
        <v>7.0246334324093205</v>
      </c>
      <c r="AE103" s="21">
        <f t="shared" si="7"/>
        <v>75.459544447662168</v>
      </c>
    </row>
    <row r="104" spans="1:31" ht="14.25" customHeight="1">
      <c r="A104" s="93" t="s">
        <v>5</v>
      </c>
      <c r="B104" s="10">
        <v>2096.5</v>
      </c>
      <c r="C104" s="90" t="s">
        <v>355</v>
      </c>
      <c r="D104" s="90" t="s">
        <v>333</v>
      </c>
      <c r="E104" s="16">
        <v>19.8</v>
      </c>
      <c r="F104" s="17">
        <v>8.3444000000000003</v>
      </c>
      <c r="G104" s="10">
        <v>12.58</v>
      </c>
      <c r="H104" s="10">
        <v>17.420000000000002</v>
      </c>
      <c r="I104" s="11">
        <v>30.747642044974164</v>
      </c>
      <c r="J104" s="11">
        <v>4.5189716338825665</v>
      </c>
      <c r="K104" s="11">
        <v>23.49865249618934</v>
      </c>
      <c r="L104" s="12">
        <v>30.160641605933748</v>
      </c>
      <c r="M104" s="11">
        <v>18.979680862306779</v>
      </c>
      <c r="N104" s="11">
        <v>11.180960743626969</v>
      </c>
      <c r="O104" s="12">
        <v>3</v>
      </c>
      <c r="P104" s="12">
        <v>3.52</v>
      </c>
      <c r="Q104" s="12">
        <v>0.55000000000000004</v>
      </c>
      <c r="R104" s="12">
        <v>0.45</v>
      </c>
      <c r="S104" s="12">
        <v>2.4071332610002099</v>
      </c>
      <c r="T104" s="12">
        <f>20.91+22.9/S104</f>
        <v>30.42339104112774</v>
      </c>
      <c r="U104" s="12">
        <v>3.5540922190201729</v>
      </c>
      <c r="V104" s="12">
        <v>30.599999999999994</v>
      </c>
      <c r="W104" s="12">
        <v>69.400000000000006</v>
      </c>
      <c r="X104" s="12">
        <v>1.0875522190201727</v>
      </c>
      <c r="Y104" s="12">
        <v>2.4665400000000002</v>
      </c>
      <c r="Z104" s="12">
        <v>35.6</v>
      </c>
      <c r="AA104" s="12">
        <v>64.400000000000006</v>
      </c>
      <c r="AB104" s="12">
        <v>1.5884517600000003</v>
      </c>
      <c r="AC104" s="21">
        <f>T104-(((100-T104)*(O104+P104+Q104+R104+U104))/(100-(O104+P104+Q104+R104+U104)))</f>
        <v>21.758899408442304</v>
      </c>
      <c r="AD104" s="21">
        <f>(T104-AC104)*((O104+P104+Q104+R104)/(O104+P104+Q104+R104+U104))</f>
        <v>5.8837307644851382</v>
      </c>
      <c r="AE104" s="21">
        <f>AC104/(AD104+AC104)*100</f>
        <v>78.715011098156907</v>
      </c>
    </row>
    <row r="105" spans="1:31" ht="14.25" customHeight="1">
      <c r="A105" s="94"/>
      <c r="B105" s="10">
        <v>2119.5</v>
      </c>
      <c r="C105" s="91"/>
      <c r="D105" s="91"/>
      <c r="E105" s="16">
        <v>19.399999999999999</v>
      </c>
      <c r="F105" s="17">
        <v>2.64</v>
      </c>
      <c r="G105" s="10">
        <v>1.4000000000000909</v>
      </c>
      <c r="H105" s="10">
        <v>0.73999999999978172</v>
      </c>
      <c r="I105" s="11">
        <v>35.878214093598714</v>
      </c>
      <c r="J105" s="11">
        <v>5.1551328671328687</v>
      </c>
      <c r="K105" s="11">
        <v>25.775664335664342</v>
      </c>
      <c r="L105" s="12">
        <v>20.950988703604093</v>
      </c>
      <c r="M105" s="11">
        <v>7.732699300699303</v>
      </c>
      <c r="N105" s="11">
        <v>13.218289402904789</v>
      </c>
      <c r="O105" s="12">
        <v>3</v>
      </c>
      <c r="P105" s="12">
        <v>2.4300000000000002</v>
      </c>
      <c r="Q105" s="12">
        <v>0.61</v>
      </c>
      <c r="R105" s="12">
        <v>0.54</v>
      </c>
      <c r="S105" s="12">
        <v>2.5648640100923701</v>
      </c>
      <c r="T105" s="12">
        <f t="shared" si="6"/>
        <v>29.838348602456819</v>
      </c>
      <c r="U105" s="12">
        <v>5.66</v>
      </c>
      <c r="V105" s="12">
        <v>31.950000000000003</v>
      </c>
      <c r="W105" s="12">
        <v>68.05</v>
      </c>
      <c r="X105" s="12">
        <v>1.8083700000000003</v>
      </c>
      <c r="Y105" s="12">
        <v>3.8516300000000001</v>
      </c>
      <c r="Z105" s="12">
        <v>56.7</v>
      </c>
      <c r="AA105" s="12">
        <v>43.3</v>
      </c>
      <c r="AB105" s="12">
        <v>1.66775579</v>
      </c>
      <c r="AC105" s="21">
        <f t="shared" si="4"/>
        <v>20.052812901614423</v>
      </c>
      <c r="AD105" s="21">
        <f t="shared" si="5"/>
        <v>5.2605249110737713</v>
      </c>
      <c r="AE105" s="21">
        <f t="shared" si="7"/>
        <v>79.218367210202672</v>
      </c>
    </row>
    <row r="106" spans="1:31" ht="14.25" customHeight="1">
      <c r="A106" s="94"/>
      <c r="B106" s="10">
        <v>2125</v>
      </c>
      <c r="C106" s="91"/>
      <c r="D106" s="91"/>
      <c r="E106" s="16">
        <v>31.3</v>
      </c>
      <c r="F106" s="10"/>
      <c r="G106" s="10">
        <v>3.2</v>
      </c>
      <c r="H106" s="10">
        <v>1.1000000000000001</v>
      </c>
      <c r="I106" s="11">
        <v>24.57459890551662</v>
      </c>
      <c r="J106" s="11">
        <v>4.0372555344777306</v>
      </c>
      <c r="K106" s="11">
        <v>23.416082099970833</v>
      </c>
      <c r="L106" s="12">
        <v>30.016117234595303</v>
      </c>
      <c r="M106" s="11">
        <v>8.0745110689554611</v>
      </c>
      <c r="N106" s="11">
        <v>21.941606165639836</v>
      </c>
      <c r="O106" s="12">
        <v>5.5</v>
      </c>
      <c r="P106" s="12">
        <v>0.82</v>
      </c>
      <c r="Q106" s="12">
        <v>0.69</v>
      </c>
      <c r="R106" s="12">
        <v>0.52</v>
      </c>
      <c r="S106" s="12">
        <v>1.9492393380583286</v>
      </c>
      <c r="T106" s="12">
        <f t="shared" si="6"/>
        <v>32.6581725065179</v>
      </c>
      <c r="U106" s="12">
        <v>10.425946225439503</v>
      </c>
      <c r="V106" s="12">
        <v>61.32</v>
      </c>
      <c r="W106" s="12">
        <v>38.68</v>
      </c>
      <c r="X106" s="12">
        <v>6.3931902254395041</v>
      </c>
      <c r="Y106" s="12">
        <v>4.032756</v>
      </c>
      <c r="Z106" s="12">
        <v>55.4</v>
      </c>
      <c r="AA106" s="12">
        <v>44.6</v>
      </c>
      <c r="AB106" s="12">
        <v>1.798609176</v>
      </c>
      <c r="AC106" s="21">
        <f t="shared" si="4"/>
        <v>17.919916928382118</v>
      </c>
      <c r="AD106" s="21">
        <f t="shared" si="5"/>
        <v>6.1806302552928267</v>
      </c>
      <c r="AE106" s="21">
        <f t="shared" si="7"/>
        <v>74.354813572534084</v>
      </c>
    </row>
    <row r="107" spans="1:31" ht="14.25" customHeight="1">
      <c r="A107" s="94"/>
      <c r="B107" s="14">
        <v>2159</v>
      </c>
      <c r="C107" s="91"/>
      <c r="D107" s="91"/>
      <c r="E107" s="13">
        <v>24.6</v>
      </c>
      <c r="F107" s="13">
        <v>48.945</v>
      </c>
      <c r="G107" s="14">
        <v>5.08</v>
      </c>
      <c r="H107" s="14">
        <v>4.9200000000000701</v>
      </c>
      <c r="I107" s="39">
        <v>27.214725444169883</v>
      </c>
      <c r="J107" s="39">
        <v>3.2327795073074528</v>
      </c>
      <c r="K107" s="39">
        <v>21.82126167432531</v>
      </c>
      <c r="L107" s="15">
        <v>29.309434614721141</v>
      </c>
      <c r="M107" s="39">
        <v>18.588482167017855</v>
      </c>
      <c r="N107" s="39">
        <v>10.720952447703288</v>
      </c>
      <c r="O107" s="15">
        <v>5</v>
      </c>
      <c r="P107" s="15">
        <v>3.12</v>
      </c>
      <c r="Q107" s="15">
        <v>1.1000000000000001</v>
      </c>
      <c r="R107" s="15">
        <v>0.87</v>
      </c>
      <c r="S107" s="15">
        <v>2.5342464985635544</v>
      </c>
      <c r="T107" s="15">
        <f>20.91+22.9/S107</f>
        <v>29.946216489982341</v>
      </c>
      <c r="U107" s="15">
        <v>8.3317987594762233</v>
      </c>
      <c r="V107" s="15">
        <v>41.96</v>
      </c>
      <c r="W107" s="15">
        <v>58.04</v>
      </c>
      <c r="X107" s="15">
        <v>3.4960227594762232</v>
      </c>
      <c r="Y107" s="15">
        <v>4.8357760000000001</v>
      </c>
      <c r="Z107" s="15">
        <v>37.200000000000003</v>
      </c>
      <c r="AA107" s="15">
        <v>62.8</v>
      </c>
      <c r="AB107" s="15">
        <v>3.036867328</v>
      </c>
      <c r="AC107" s="40">
        <f>T107-(((100-T107)*(O107+P107+Q107+R107+U107))/(100-(O107+P107+Q107+R107+U107)))</f>
        <v>14.126834810352975</v>
      </c>
      <c r="AD107" s="40">
        <f>(T107-AC107)*((O107+P107+Q107+R107)/(O107+P107+Q107+R107+U107))</f>
        <v>8.6646023676353856</v>
      </c>
      <c r="AE107" s="40">
        <f>AC107/(AD107+AC107)*100</f>
        <v>61.9830803122695</v>
      </c>
    </row>
    <row r="108" spans="1:31" ht="14.25" customHeight="1">
      <c r="A108" s="94"/>
      <c r="B108" s="10">
        <v>2177.5</v>
      </c>
      <c r="C108" s="91"/>
      <c r="D108" s="91"/>
      <c r="E108" s="16">
        <v>14.2</v>
      </c>
      <c r="F108" s="22">
        <v>1.3622000000000001</v>
      </c>
      <c r="G108" s="10">
        <v>3.5</v>
      </c>
      <c r="H108" s="10">
        <v>6.9000000000000909</v>
      </c>
      <c r="I108" s="11">
        <v>21.831489190089631</v>
      </c>
      <c r="J108" s="11">
        <v>2.5379106183479196</v>
      </c>
      <c r="K108" s="11">
        <v>27.917016801827117</v>
      </c>
      <c r="L108" s="12">
        <v>36.003764255989488</v>
      </c>
      <c r="M108" s="11">
        <v>5.0758212366958393</v>
      </c>
      <c r="N108" s="11">
        <v>30.927943019293647</v>
      </c>
      <c r="O108" s="12">
        <v>3.2</v>
      </c>
      <c r="P108" s="12">
        <v>2.3199999999999998</v>
      </c>
      <c r="Q108" s="12">
        <v>0.92</v>
      </c>
      <c r="R108" s="12">
        <v>0.75</v>
      </c>
      <c r="S108" s="12">
        <v>2.7026595627993344</v>
      </c>
      <c r="T108" s="12">
        <f t="shared" si="6"/>
        <v>29.383135246187226</v>
      </c>
      <c r="U108" s="12">
        <v>4.5198191337458349</v>
      </c>
      <c r="V108" s="12">
        <v>15.959999999999994</v>
      </c>
      <c r="W108" s="12">
        <v>84.04</v>
      </c>
      <c r="X108" s="12">
        <v>0.72136313374583494</v>
      </c>
      <c r="Y108" s="12">
        <v>3.7984559999999998</v>
      </c>
      <c r="Z108" s="12">
        <v>35.6</v>
      </c>
      <c r="AA108" s="12">
        <v>64.400000000000006</v>
      </c>
      <c r="AB108" s="12">
        <v>2.4462056639999998</v>
      </c>
      <c r="AC108" s="21">
        <f t="shared" si="4"/>
        <v>20.017306498911474</v>
      </c>
      <c r="AD108" s="21">
        <f t="shared" si="5"/>
        <v>5.7507556627282659</v>
      </c>
      <c r="AE108" s="21">
        <f t="shared" si="7"/>
        <v>77.682622671994054</v>
      </c>
    </row>
    <row r="109" spans="1:31" ht="14.25" customHeight="1">
      <c r="A109" s="94"/>
      <c r="B109" s="10">
        <v>2177.5</v>
      </c>
      <c r="C109" s="91"/>
      <c r="D109" s="91"/>
      <c r="E109" s="16">
        <v>20.8</v>
      </c>
      <c r="F109" s="16">
        <v>10.236000000000001</v>
      </c>
      <c r="G109" s="10">
        <v>3.5</v>
      </c>
      <c r="H109" s="10">
        <v>6.9000000000000909</v>
      </c>
      <c r="I109" s="11">
        <v>30.231150056190046</v>
      </c>
      <c r="J109" s="11">
        <v>6.0279081021130452</v>
      </c>
      <c r="K109" s="11">
        <v>35.30631888380497</v>
      </c>
      <c r="L109" s="12">
        <v>15.298794119344658</v>
      </c>
      <c r="M109" s="11">
        <v>4.3056486443664603</v>
      </c>
      <c r="N109" s="11">
        <v>10.993145474978199</v>
      </c>
      <c r="O109" s="12">
        <v>2.6</v>
      </c>
      <c r="P109" s="12">
        <v>2.41</v>
      </c>
      <c r="Q109" s="12">
        <v>1.32</v>
      </c>
      <c r="R109" s="12">
        <v>1.07</v>
      </c>
      <c r="S109" s="12">
        <v>2.4339137766971501</v>
      </c>
      <c r="T109" s="12">
        <f t="shared" si="6"/>
        <v>30.318714564685841</v>
      </c>
      <c r="U109" s="12">
        <v>5.7358288385472846</v>
      </c>
      <c r="V109" s="12">
        <v>16.569999999999993</v>
      </c>
      <c r="W109" s="12">
        <v>83.43</v>
      </c>
      <c r="X109" s="12">
        <v>0.95042683854728471</v>
      </c>
      <c r="Y109" s="12">
        <v>4.7854020000000004</v>
      </c>
      <c r="Z109" s="12">
        <v>23.2</v>
      </c>
      <c r="AA109" s="12">
        <v>76.8</v>
      </c>
      <c r="AB109" s="12">
        <v>3.675188736</v>
      </c>
      <c r="AC109" s="21">
        <f t="shared" si="4"/>
        <v>19.781326980258719</v>
      </c>
      <c r="AD109" s="21">
        <f t="shared" si="5"/>
        <v>5.9361818034608529</v>
      </c>
      <c r="AE109" s="21">
        <f t="shared" si="7"/>
        <v>76.91774170903075</v>
      </c>
    </row>
    <row r="110" spans="1:31" ht="14.25" customHeight="1">
      <c r="A110" s="94"/>
      <c r="B110" s="10">
        <v>2211.4</v>
      </c>
      <c r="C110" s="91"/>
      <c r="D110" s="91"/>
      <c r="E110" s="16">
        <v>19</v>
      </c>
      <c r="F110" s="17">
        <v>6.6064999999999996</v>
      </c>
      <c r="G110" s="10">
        <v>13.48</v>
      </c>
      <c r="H110" s="10">
        <v>1.52</v>
      </c>
      <c r="I110" s="11">
        <v>29.865007984175527</v>
      </c>
      <c r="J110" s="11">
        <v>5.3197045471812654</v>
      </c>
      <c r="K110" s="11">
        <v>30.144992434027177</v>
      </c>
      <c r="L110" s="12">
        <v>23.798678237389872</v>
      </c>
      <c r="M110" s="11">
        <v>8.8661742453021102</v>
      </c>
      <c r="N110" s="11">
        <v>14.932503992087764</v>
      </c>
      <c r="O110" s="12">
        <v>2.2999999999999998</v>
      </c>
      <c r="P110" s="12">
        <v>2.84</v>
      </c>
      <c r="Q110" s="12">
        <v>0.89</v>
      </c>
      <c r="R110" s="12">
        <v>0.79</v>
      </c>
      <c r="S110" s="12">
        <v>2.6829377432999801</v>
      </c>
      <c r="T110" s="12">
        <f t="shared" si="6"/>
        <v>29.445419823731463</v>
      </c>
      <c r="U110" s="12">
        <v>4.0516167972261456</v>
      </c>
      <c r="V110" s="12">
        <v>22.129999999999995</v>
      </c>
      <c r="W110" s="12">
        <v>77.87</v>
      </c>
      <c r="X110" s="12">
        <v>0.8966227972261458</v>
      </c>
      <c r="Y110" s="12">
        <v>3.1549939999999999</v>
      </c>
      <c r="Z110" s="12">
        <v>21.2</v>
      </c>
      <c r="AA110" s="12">
        <v>78.8</v>
      </c>
      <c r="AB110" s="12">
        <v>2.4861352719999998</v>
      </c>
      <c r="AC110" s="21">
        <f t="shared" si="4"/>
        <v>20.839380631698997</v>
      </c>
      <c r="AD110" s="21">
        <f t="shared" si="5"/>
        <v>5.3987542409181284</v>
      </c>
      <c r="AE110" s="21">
        <f t="shared" si="7"/>
        <v>79.424016733169466</v>
      </c>
    </row>
    <row r="111" spans="1:31" ht="14.25" customHeight="1">
      <c r="A111" s="94"/>
      <c r="B111" s="10">
        <v>2218.1999999999998</v>
      </c>
      <c r="C111" s="91"/>
      <c r="D111" s="91"/>
      <c r="E111" s="16">
        <v>17.399999999999999</v>
      </c>
      <c r="F111" s="17">
        <v>5.2614000000000001</v>
      </c>
      <c r="G111" s="10">
        <v>2.2799999999999998</v>
      </c>
      <c r="H111" s="10">
        <v>2.72</v>
      </c>
      <c r="I111" s="11">
        <v>29.189633641713971</v>
      </c>
      <c r="J111" s="11">
        <v>4.2457648933402146</v>
      </c>
      <c r="K111" s="11">
        <v>32.267813189385627</v>
      </c>
      <c r="L111" s="12">
        <v>19.176704768253298</v>
      </c>
      <c r="M111" s="11">
        <v>6.7932238293443419</v>
      </c>
      <c r="N111" s="11">
        <v>12.383480938908956</v>
      </c>
      <c r="O111" s="12">
        <v>3.2</v>
      </c>
      <c r="P111" s="12">
        <v>2.5099999999999998</v>
      </c>
      <c r="Q111" s="12">
        <v>1.32</v>
      </c>
      <c r="R111" s="12">
        <v>1.07</v>
      </c>
      <c r="S111" s="12">
        <v>1.8396227626315989</v>
      </c>
      <c r="T111" s="12">
        <f t="shared" si="6"/>
        <v>33.358204308605814</v>
      </c>
      <c r="U111" s="12">
        <v>7.0200835073068886</v>
      </c>
      <c r="V111" s="12">
        <v>23.36</v>
      </c>
      <c r="W111" s="12">
        <v>76.64</v>
      </c>
      <c r="X111" s="12">
        <v>1.6398915073068892</v>
      </c>
      <c r="Y111" s="12">
        <v>5.3801920000000001</v>
      </c>
      <c r="Z111" s="12">
        <v>28.7</v>
      </c>
      <c r="AA111" s="12">
        <v>71.3</v>
      </c>
      <c r="AB111" s="12">
        <v>3.8360768960000002</v>
      </c>
      <c r="AC111" s="21">
        <f t="shared" si="4"/>
        <v>21.486968360612082</v>
      </c>
      <c r="AD111" s="21">
        <f t="shared" si="5"/>
        <v>6.3595555627904217</v>
      </c>
      <c r="AE111" s="21">
        <f t="shared" si="7"/>
        <v>77.162120556649498</v>
      </c>
    </row>
    <row r="112" spans="1:31" ht="14.25" customHeight="1">
      <c r="A112" s="95"/>
      <c r="B112" s="14">
        <v>2275.1999999999998</v>
      </c>
      <c r="C112" s="92"/>
      <c r="D112" s="92"/>
      <c r="E112" s="13">
        <v>16.600000000000001</v>
      </c>
      <c r="F112" s="14"/>
      <c r="G112" s="14">
        <v>27.28</v>
      </c>
      <c r="H112" s="14">
        <v>1.72</v>
      </c>
      <c r="I112" s="39">
        <v>28.318520008043439</v>
      </c>
      <c r="J112" s="39">
        <v>4.1228433541122058</v>
      </c>
      <c r="K112" s="39">
        <v>18.965079428916152</v>
      </c>
      <c r="L112" s="15">
        <v>31.433557208928214</v>
      </c>
      <c r="M112" s="39">
        <v>21.43878544138347</v>
      </c>
      <c r="N112" s="39">
        <v>9.9947717675447443</v>
      </c>
      <c r="O112" s="15">
        <v>12</v>
      </c>
      <c r="P112" s="15">
        <v>1.36</v>
      </c>
      <c r="Q112" s="15">
        <v>0.45</v>
      </c>
      <c r="R112" s="15">
        <v>0.38</v>
      </c>
      <c r="S112" s="15">
        <v>2.1070248458491636</v>
      </c>
      <c r="T112" s="15">
        <f t="shared" si="6"/>
        <v>31.778405299117839</v>
      </c>
      <c r="U112" s="15">
        <v>2.9700000000000006</v>
      </c>
      <c r="V112" s="15">
        <v>28.599999999999994</v>
      </c>
      <c r="W112" s="15">
        <v>71.400000000000006</v>
      </c>
      <c r="X112" s="15">
        <v>0.84942000000000006</v>
      </c>
      <c r="Y112" s="15">
        <v>2.1205800000000004</v>
      </c>
      <c r="Z112" s="15">
        <v>40.299999999999997</v>
      </c>
      <c r="AA112" s="15">
        <v>59.7</v>
      </c>
      <c r="AB112" s="15">
        <v>1.2659862600000003</v>
      </c>
      <c r="AC112" s="40">
        <f t="shared" si="4"/>
        <v>17.646553958374987</v>
      </c>
      <c r="AD112" s="40">
        <f t="shared" si="5"/>
        <v>11.685953993306589</v>
      </c>
      <c r="AE112" s="40">
        <f t="shared" si="7"/>
        <v>60.160399470251726</v>
      </c>
    </row>
    <row r="113" spans="1:31">
      <c r="A113" s="98" t="s">
        <v>7</v>
      </c>
      <c r="B113" s="10">
        <v>2262</v>
      </c>
      <c r="C113" s="90" t="s">
        <v>355</v>
      </c>
      <c r="D113" s="90" t="s">
        <v>333</v>
      </c>
      <c r="E113" s="16">
        <v>29.5</v>
      </c>
      <c r="F113" s="10"/>
      <c r="G113" s="10">
        <v>4.88</v>
      </c>
      <c r="H113" s="10">
        <v>1.56</v>
      </c>
      <c r="I113" s="11">
        <v>31.044153374881169</v>
      </c>
      <c r="J113" s="11">
        <v>8.8786278652160107</v>
      </c>
      <c r="K113" s="11">
        <v>16.142959754938207</v>
      </c>
      <c r="L113" s="12">
        <v>27.904259004964612</v>
      </c>
      <c r="M113" s="11">
        <v>4.8428879264814624</v>
      </c>
      <c r="N113" s="11">
        <v>23.061371078483152</v>
      </c>
      <c r="O113" s="12">
        <v>5</v>
      </c>
      <c r="P113" s="12">
        <v>4</v>
      </c>
      <c r="Q113" s="12">
        <v>0.76</v>
      </c>
      <c r="R113" s="12">
        <v>0.62</v>
      </c>
      <c r="S113" s="12">
        <v>1.9271332610002101</v>
      </c>
      <c r="T113" s="12">
        <f t="shared" si="6"/>
        <v>32.792935375270602</v>
      </c>
      <c r="U113" s="12">
        <v>5.65</v>
      </c>
      <c r="V113" s="12">
        <v>23.03</v>
      </c>
      <c r="W113" s="12">
        <v>76.97</v>
      </c>
      <c r="X113" s="12">
        <v>1.3011950000000001</v>
      </c>
      <c r="Y113" s="12">
        <v>4.3488050000000005</v>
      </c>
      <c r="Z113" s="12">
        <v>45.6</v>
      </c>
      <c r="AA113" s="12">
        <v>54.4</v>
      </c>
      <c r="AB113" s="12">
        <v>2.3657499200000003</v>
      </c>
      <c r="AC113" s="21">
        <f t="shared" si="4"/>
        <v>19.963005091426226</v>
      </c>
      <c r="AD113" s="21">
        <f t="shared" si="5"/>
        <v>8.3078400715099576</v>
      </c>
      <c r="AE113" s="21">
        <f t="shared" si="7"/>
        <v>70.613400400205393</v>
      </c>
    </row>
    <row r="114" spans="1:31" ht="14.25" customHeight="1">
      <c r="A114" s="99"/>
      <c r="B114" s="10">
        <v>2290</v>
      </c>
      <c r="C114" s="91"/>
      <c r="D114" s="91"/>
      <c r="E114" s="16">
        <v>26.2</v>
      </c>
      <c r="F114" s="10"/>
      <c r="G114" s="10">
        <v>24.3</v>
      </c>
      <c r="H114" s="10">
        <v>0.9</v>
      </c>
      <c r="I114" s="11">
        <v>32.546085335542671</v>
      </c>
      <c r="J114" s="11">
        <v>10.265965202982601</v>
      </c>
      <c r="K114" s="11">
        <v>20.531930405965202</v>
      </c>
      <c r="L114" s="12">
        <v>26.44601905550952</v>
      </c>
      <c r="M114" s="11">
        <v>5.9884797017398501</v>
      </c>
      <c r="N114" s="11">
        <v>20.457539353769672</v>
      </c>
      <c r="O114" s="12">
        <v>10.210000000000001</v>
      </c>
      <c r="P114" s="12">
        <v>0.5</v>
      </c>
      <c r="Q114" s="12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>
      <c r="A115" s="99"/>
      <c r="B115" s="10">
        <v>2295</v>
      </c>
      <c r="C115" s="91"/>
      <c r="D115" s="91"/>
      <c r="E115" s="16">
        <v>27.8</v>
      </c>
      <c r="F115" s="10"/>
      <c r="G115" s="10">
        <v>1.1000000000000001</v>
      </c>
      <c r="H115" s="10">
        <v>20.6</v>
      </c>
      <c r="I115" s="11">
        <v>35.521106890938682</v>
      </c>
      <c r="J115" s="11">
        <v>10.010493760173627</v>
      </c>
      <c r="K115" s="11">
        <v>27.0283331524688</v>
      </c>
      <c r="L115" s="12">
        <v>26.630066196418881</v>
      </c>
      <c r="M115" s="11">
        <v>18.018888768312532</v>
      </c>
      <c r="N115" s="11">
        <v>8.6111774281063465</v>
      </c>
      <c r="O115" s="12">
        <v>0.81</v>
      </c>
      <c r="P115" s="12">
        <v>3.6</v>
      </c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>
      <c r="A116" s="99"/>
      <c r="B116" s="10">
        <v>2345</v>
      </c>
      <c r="C116" s="91"/>
      <c r="D116" s="91"/>
      <c r="E116" s="16">
        <v>24</v>
      </c>
      <c r="F116" s="16">
        <v>27.245000000000001</v>
      </c>
      <c r="G116" s="10">
        <v>26.7</v>
      </c>
      <c r="H116" s="10">
        <v>1</v>
      </c>
      <c r="I116" s="11">
        <v>35.156436050092374</v>
      </c>
      <c r="J116" s="11">
        <v>10.435910490658999</v>
      </c>
      <c r="K116" s="11">
        <v>21.741480188872917</v>
      </c>
      <c r="L116" s="12">
        <v>22.796173270375689</v>
      </c>
      <c r="M116" s="11">
        <v>5.2179552453294997</v>
      </c>
      <c r="N116" s="11">
        <v>17.578218025046187</v>
      </c>
      <c r="O116" s="12">
        <v>9.8699999999999992</v>
      </c>
      <c r="P116" s="12">
        <v>1.82</v>
      </c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>
      <c r="A117" s="99"/>
      <c r="B117" s="10">
        <v>2380</v>
      </c>
      <c r="C117" s="91"/>
      <c r="D117" s="91"/>
      <c r="E117" s="16">
        <v>22</v>
      </c>
      <c r="F117" s="16"/>
      <c r="G117" s="10">
        <v>31.2</v>
      </c>
      <c r="H117" s="10">
        <v>2.3199999999999998</v>
      </c>
      <c r="I117" s="11">
        <v>31.700571428571422</v>
      </c>
      <c r="J117" s="11">
        <v>10.038514285714284</v>
      </c>
      <c r="K117" s="11">
        <v>27.377766233766231</v>
      </c>
      <c r="L117" s="12">
        <v>23.343148051948052</v>
      </c>
      <c r="M117" s="11">
        <v>12.776290909090909</v>
      </c>
      <c r="N117" s="11">
        <v>10.566857142857142</v>
      </c>
      <c r="O117" s="12">
        <v>7.54</v>
      </c>
      <c r="P117" s="12">
        <v>1.43</v>
      </c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>
      <c r="A118" s="99"/>
      <c r="B118" s="10">
        <v>2390</v>
      </c>
      <c r="C118" s="91"/>
      <c r="D118" s="91"/>
      <c r="E118" s="16">
        <v>23.8</v>
      </c>
      <c r="F118" s="17">
        <v>28.280999999999999</v>
      </c>
      <c r="G118" s="10">
        <v>5.4</v>
      </c>
      <c r="H118" s="10">
        <v>23.1</v>
      </c>
      <c r="I118" s="11">
        <v>38.491175204476967</v>
      </c>
      <c r="J118" s="11">
        <v>8.2114507102884193</v>
      </c>
      <c r="K118" s="11">
        <v>26.687214808437361</v>
      </c>
      <c r="L118" s="12">
        <v>25.960159276797242</v>
      </c>
      <c r="M118" s="11">
        <v>18.475764098148947</v>
      </c>
      <c r="N118" s="11">
        <v>7.484395178648299</v>
      </c>
      <c r="O118" s="12">
        <v>0.65</v>
      </c>
      <c r="P118" s="12">
        <v>3.33</v>
      </c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>
      <c r="A119" s="99"/>
      <c r="B119" s="10">
        <v>2420</v>
      </c>
      <c r="C119" s="91"/>
      <c r="D119" s="91"/>
      <c r="E119" s="10"/>
      <c r="F119" s="10"/>
      <c r="G119" s="10">
        <v>4.12</v>
      </c>
      <c r="H119" s="10">
        <v>26.2</v>
      </c>
      <c r="I119" s="11">
        <v>27.351183822782236</v>
      </c>
      <c r="J119" s="11">
        <v>14.739249060054872</v>
      </c>
      <c r="K119" s="11">
        <v>19.652332080073162</v>
      </c>
      <c r="L119" s="12">
        <v>37.947235037089726</v>
      </c>
      <c r="M119" s="11">
        <v>17.68709887206585</v>
      </c>
      <c r="N119" s="11">
        <v>20.26013616502388</v>
      </c>
      <c r="O119" s="12">
        <v>0.31</v>
      </c>
      <c r="P119" s="12">
        <v>3.67</v>
      </c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>
      <c r="A120" s="99"/>
      <c r="B120" s="10">
        <v>2468</v>
      </c>
      <c r="C120" s="91"/>
      <c r="D120" s="91"/>
      <c r="E120" s="10"/>
      <c r="F120" s="10"/>
      <c r="G120" s="10">
        <v>18</v>
      </c>
      <c r="H120" s="10">
        <v>3.1</v>
      </c>
      <c r="I120" s="11">
        <v>33.963651215029614</v>
      </c>
      <c r="J120" s="11">
        <v>9.2456606085358377</v>
      </c>
      <c r="K120" s="11">
        <v>27.736981825607511</v>
      </c>
      <c r="L120" s="12">
        <v>21.453706350827034</v>
      </c>
      <c r="M120" s="11">
        <v>12.01935879109659</v>
      </c>
      <c r="N120" s="11">
        <v>9.4343475597304476</v>
      </c>
      <c r="O120" s="12">
        <v>7.6</v>
      </c>
      <c r="P120" s="12">
        <v>1.55</v>
      </c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pans="1:31">
      <c r="A121" s="100"/>
      <c r="B121" s="10">
        <v>2499</v>
      </c>
      <c r="C121" s="92"/>
      <c r="D121" s="92"/>
      <c r="E121" s="10"/>
      <c r="F121" s="10"/>
      <c r="G121" s="10">
        <v>14.3</v>
      </c>
      <c r="H121" s="10">
        <v>1.1000000000000001</v>
      </c>
      <c r="I121" s="11">
        <v>33.849557522123895</v>
      </c>
      <c r="J121" s="11">
        <v>11.170353982300883</v>
      </c>
      <c r="K121" s="11">
        <v>24.202433628318587</v>
      </c>
      <c r="L121" s="12">
        <v>24.277654867256633</v>
      </c>
      <c r="M121" s="11">
        <v>16.755530973451325</v>
      </c>
      <c r="N121" s="11">
        <v>7.5221238938053112</v>
      </c>
      <c r="O121" s="12">
        <v>6.5</v>
      </c>
      <c r="P121" s="12">
        <v>0.78</v>
      </c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pans="1:31">
      <c r="A122" s="97" t="s">
        <v>8</v>
      </c>
      <c r="B122" s="10">
        <v>2025</v>
      </c>
      <c r="C122" s="96" t="s">
        <v>355</v>
      </c>
      <c r="D122" s="96" t="s">
        <v>333</v>
      </c>
      <c r="E122" s="10"/>
      <c r="F122" s="10"/>
      <c r="G122" s="10">
        <v>24.3</v>
      </c>
      <c r="H122" s="10">
        <v>3</v>
      </c>
      <c r="I122" s="11">
        <v>28.299105733824298</v>
      </c>
      <c r="J122" s="11">
        <v>7.8036927932667011</v>
      </c>
      <c r="K122" s="11">
        <v>21.850339821146765</v>
      </c>
      <c r="L122" s="12">
        <v>23.556861651762226</v>
      </c>
      <c r="M122" s="11">
        <v>13.266277748553392</v>
      </c>
      <c r="N122" s="11">
        <v>10.290583903208836</v>
      </c>
      <c r="O122" s="12">
        <v>7.77</v>
      </c>
      <c r="P122" s="12">
        <v>1.1399999999999999</v>
      </c>
      <c r="Q122" s="12">
        <v>1.1000000000000001</v>
      </c>
      <c r="R122" s="12">
        <v>0.98</v>
      </c>
      <c r="S122" s="12">
        <v>1.60528637080809</v>
      </c>
      <c r="T122" s="12">
        <f>20.91+22.9/S122</f>
        <v>35.175367486096761</v>
      </c>
      <c r="U122" s="12">
        <v>7.5</v>
      </c>
      <c r="V122" s="12">
        <v>32.84020000000001</v>
      </c>
      <c r="W122" s="12">
        <v>67.15979999999999</v>
      </c>
      <c r="X122" s="12">
        <v>2.4630150000000004</v>
      </c>
      <c r="Y122" s="12">
        <v>5.0369849999999996</v>
      </c>
      <c r="Z122" s="12">
        <v>43.2</v>
      </c>
      <c r="AA122" s="12">
        <v>56.8</v>
      </c>
      <c r="AB122" s="12">
        <v>2.8610074799999996</v>
      </c>
      <c r="AC122" s="21">
        <f t="shared" ref="AC122:AC130" si="8">T122-(((100-T122)*(O122+P122+Q122+R122+U122))/(100-(O122+P122+Q122+R122+U122)))</f>
        <v>20.470331844064233</v>
      </c>
      <c r="AD122" s="21">
        <f t="shared" ref="AD122:AD130" si="9">(T122-AC122)*((O122+P122+Q122+R122)/(O122+P122+Q122+R122+U122))</f>
        <v>8.740310530337343</v>
      </c>
      <c r="AE122" s="21">
        <f t="shared" si="7"/>
        <v>70.078335086540861</v>
      </c>
    </row>
    <row r="123" spans="1:31">
      <c r="A123" s="97"/>
      <c r="B123" s="10">
        <v>2046</v>
      </c>
      <c r="C123" s="96"/>
      <c r="D123" s="96"/>
      <c r="E123" s="16">
        <v>29.5</v>
      </c>
      <c r="F123" s="10"/>
      <c r="G123" s="10">
        <v>1</v>
      </c>
      <c r="H123" s="10">
        <v>6.3</v>
      </c>
      <c r="I123" s="11">
        <v>40.020246133783495</v>
      </c>
      <c r="J123" s="11">
        <v>9.8183003848215513</v>
      </c>
      <c r="K123" s="11">
        <v>16.363833974702583</v>
      </c>
      <c r="L123" s="12">
        <v>19.885615634475531</v>
      </c>
      <c r="M123" s="11">
        <v>6.5455335898810345</v>
      </c>
      <c r="N123" s="11">
        <v>13.340082044594498</v>
      </c>
      <c r="O123" s="12">
        <v>1.18</v>
      </c>
      <c r="P123" s="12">
        <v>4.21</v>
      </c>
      <c r="Q123" s="12">
        <v>0.75</v>
      </c>
      <c r="R123" s="12">
        <v>0.56000000000000005</v>
      </c>
      <c r="S123" s="12">
        <v>2.0876447647917198</v>
      </c>
      <c r="T123" s="12">
        <f t="shared" ref="T123:T130" si="10">20.91+22.9/S123</f>
        <v>31.879299176857174</v>
      </c>
      <c r="U123" s="12">
        <v>7.2120038722168438</v>
      </c>
      <c r="V123" s="12">
        <v>58.68</v>
      </c>
      <c r="W123" s="12">
        <v>41.32</v>
      </c>
      <c r="X123" s="12">
        <v>4.2320038722168434</v>
      </c>
      <c r="Y123" s="12">
        <v>2.98</v>
      </c>
      <c r="Z123" s="12">
        <v>34.5</v>
      </c>
      <c r="AA123" s="12">
        <v>65.5</v>
      </c>
      <c r="AB123" s="12">
        <v>1.9519</v>
      </c>
      <c r="AC123" s="21">
        <f t="shared" si="8"/>
        <v>20.870848565194734</v>
      </c>
      <c r="AD123" s="21">
        <f t="shared" si="9"/>
        <v>5.3016531461319527</v>
      </c>
      <c r="AE123" s="21">
        <f t="shared" si="7"/>
        <v>79.743422296396076</v>
      </c>
    </row>
    <row r="124" spans="1:31">
      <c r="A124" s="97"/>
      <c r="B124" s="10">
        <v>2075</v>
      </c>
      <c r="C124" s="96"/>
      <c r="D124" s="96"/>
      <c r="E124" s="16">
        <v>26.2</v>
      </c>
      <c r="F124" s="10"/>
      <c r="G124" s="10">
        <v>3</v>
      </c>
      <c r="H124" s="10">
        <v>6.2</v>
      </c>
      <c r="I124" s="11">
        <v>27.466970859690971</v>
      </c>
      <c r="J124" s="11">
        <v>9.8881095094887463</v>
      </c>
      <c r="K124" s="11">
        <v>21.424237270558951</v>
      </c>
      <c r="L124" s="12">
        <v>26.66068236026133</v>
      </c>
      <c r="M124" s="11">
        <v>10.712118635279475</v>
      </c>
      <c r="N124" s="11">
        <v>15.948563724981852</v>
      </c>
      <c r="O124" s="12">
        <v>2.5</v>
      </c>
      <c r="P124" s="12">
        <v>3.45</v>
      </c>
      <c r="Q124" s="12">
        <v>0.79</v>
      </c>
      <c r="R124" s="12">
        <v>0.69</v>
      </c>
      <c r="S124" s="12">
        <v>1.9271612039982</v>
      </c>
      <c r="T124" s="12">
        <f t="shared" si="10"/>
        <v>32.792763077883848</v>
      </c>
      <c r="U124" s="12">
        <v>7.13</v>
      </c>
      <c r="V124" s="12">
        <v>62.34</v>
      </c>
      <c r="W124" s="12">
        <v>37.659999999999997</v>
      </c>
      <c r="X124" s="12">
        <v>4.4448420000000004</v>
      </c>
      <c r="Y124" s="12">
        <v>2.6851579999999995</v>
      </c>
      <c r="Z124" s="12">
        <v>12.3</v>
      </c>
      <c r="AA124" s="12">
        <v>87.7</v>
      </c>
      <c r="AB124" s="12">
        <v>2.3548835659999998</v>
      </c>
      <c r="AC124" s="21">
        <f t="shared" si="8"/>
        <v>21.339844426362184</v>
      </c>
      <c r="AD124" s="21">
        <f t="shared" si="9"/>
        <v>5.8444495591212897</v>
      </c>
      <c r="AE124" s="21">
        <f t="shared" si="7"/>
        <v>78.500638779722394</v>
      </c>
    </row>
    <row r="125" spans="1:31">
      <c r="A125" s="97"/>
      <c r="B125" s="10">
        <v>2092.5</v>
      </c>
      <c r="C125" s="96"/>
      <c r="D125" s="96"/>
      <c r="E125" s="16">
        <v>27.8</v>
      </c>
      <c r="F125" s="10"/>
      <c r="G125" s="10">
        <v>1.6</v>
      </c>
      <c r="H125" s="10">
        <v>4.9000000000000004</v>
      </c>
      <c r="I125" s="11">
        <v>29.573195876288654</v>
      </c>
      <c r="J125" s="11">
        <v>7.9425154639175224</v>
      </c>
      <c r="K125" s="11">
        <v>23.82754639175257</v>
      </c>
      <c r="L125" s="12">
        <v>20.616742268041236</v>
      </c>
      <c r="M125" s="11">
        <v>7.9425154639175224</v>
      </c>
      <c r="N125" s="11">
        <v>12.674226804123707</v>
      </c>
      <c r="O125" s="12">
        <v>4.3</v>
      </c>
      <c r="P125" s="12">
        <v>1.1200000000000001</v>
      </c>
      <c r="Q125" s="12">
        <v>0.97</v>
      </c>
      <c r="R125" s="12">
        <v>0.85</v>
      </c>
      <c r="S125" s="12">
        <v>1.68136359415396</v>
      </c>
      <c r="T125" s="12">
        <f t="shared" si="10"/>
        <v>34.529897611452078</v>
      </c>
      <c r="U125" s="12">
        <v>10.8</v>
      </c>
      <c r="V125" s="12">
        <v>56.296296296296298</v>
      </c>
      <c r="W125" s="12">
        <v>43.703703703703702</v>
      </c>
      <c r="X125" s="12">
        <v>6.08</v>
      </c>
      <c r="Y125" s="12">
        <v>4.72</v>
      </c>
      <c r="Z125" s="12">
        <v>45.9</v>
      </c>
      <c r="AA125" s="12">
        <v>54.1</v>
      </c>
      <c r="AB125" s="12">
        <v>2.5535200000000002</v>
      </c>
      <c r="AC125" s="21">
        <f t="shared" si="8"/>
        <v>20.11944559718409</v>
      </c>
      <c r="AD125" s="21">
        <f t="shared" si="9"/>
        <v>5.7833521387638713</v>
      </c>
      <c r="AE125" s="21">
        <f t="shared" si="7"/>
        <v>77.672866855082134</v>
      </c>
    </row>
    <row r="126" spans="1:31" ht="14.25" customHeight="1">
      <c r="A126" s="93" t="s">
        <v>10</v>
      </c>
      <c r="B126" s="10">
        <v>2066.5</v>
      </c>
      <c r="C126" s="90" t="s">
        <v>355</v>
      </c>
      <c r="D126" s="90" t="s">
        <v>333</v>
      </c>
      <c r="E126" s="16">
        <v>24</v>
      </c>
      <c r="F126" s="16">
        <v>27.245000000000001</v>
      </c>
      <c r="G126" s="10">
        <v>8.5</v>
      </c>
      <c r="H126" s="10">
        <v>13.4</v>
      </c>
      <c r="I126" s="11">
        <v>30.03846153846154</v>
      </c>
      <c r="J126" s="11">
        <v>6.0532051282051285</v>
      </c>
      <c r="K126" s="11">
        <v>21.618589743589745</v>
      </c>
      <c r="L126" s="12">
        <v>31.03974358974359</v>
      </c>
      <c r="M126" s="11">
        <v>15.565384615384616</v>
      </c>
      <c r="N126" s="11">
        <v>15.474358974358976</v>
      </c>
      <c r="O126" s="12">
        <v>3.2</v>
      </c>
      <c r="P126" s="12">
        <v>2.67</v>
      </c>
      <c r="Q126" s="12">
        <v>0.61</v>
      </c>
      <c r="R126" s="12">
        <v>0.44</v>
      </c>
      <c r="S126" s="12">
        <v>2.4617192217377899</v>
      </c>
      <c r="T126" s="12">
        <f t="shared" si="10"/>
        <v>30.212441886054865</v>
      </c>
      <c r="U126" s="12">
        <v>4.33</v>
      </c>
      <c r="V126" s="12">
        <v>40.28</v>
      </c>
      <c r="W126" s="12">
        <v>59.72</v>
      </c>
      <c r="X126" s="12">
        <v>1.7441240000000002</v>
      </c>
      <c r="Y126" s="12">
        <v>2.5858760000000003</v>
      </c>
      <c r="Z126" s="12">
        <v>33.4</v>
      </c>
      <c r="AA126" s="12">
        <v>66.599999999999994</v>
      </c>
      <c r="AB126" s="12">
        <v>1.7221934160000001</v>
      </c>
      <c r="AC126" s="21">
        <f t="shared" si="8"/>
        <v>21.366131702597031</v>
      </c>
      <c r="AD126" s="21">
        <f t="shared" si="9"/>
        <v>5.4414636861802865</v>
      </c>
      <c r="AE126" s="21">
        <f t="shared" si="7"/>
        <v>79.701783739774399</v>
      </c>
    </row>
    <row r="127" spans="1:31" ht="14.25" customHeight="1">
      <c r="A127" s="94"/>
      <c r="B127" s="10">
        <v>2099.5</v>
      </c>
      <c r="C127" s="91"/>
      <c r="D127" s="91"/>
      <c r="E127" s="16">
        <v>22</v>
      </c>
      <c r="F127" s="10"/>
      <c r="G127" s="10">
        <v>10.5</v>
      </c>
      <c r="H127" s="10">
        <v>5.4</v>
      </c>
      <c r="I127" s="11">
        <v>27.962025316455698</v>
      </c>
      <c r="J127" s="11">
        <v>4.329603919967334</v>
      </c>
      <c r="K127" s="11">
        <v>22.513940383830136</v>
      </c>
      <c r="L127" s="12">
        <v>33.55443037974684</v>
      </c>
      <c r="M127" s="11">
        <v>17.318415679869336</v>
      </c>
      <c r="N127" s="11">
        <v>16.236014699877501</v>
      </c>
      <c r="O127" s="12">
        <v>3</v>
      </c>
      <c r="P127" s="12">
        <v>2.5099999999999998</v>
      </c>
      <c r="Q127" s="12">
        <v>0.77</v>
      </c>
      <c r="R127" s="12">
        <v>0.67</v>
      </c>
      <c r="S127" s="12">
        <v>2.5598811326578099</v>
      </c>
      <c r="T127" s="12">
        <f t="shared" si="10"/>
        <v>29.855727873006337</v>
      </c>
      <c r="U127" s="12">
        <v>4.6900000000000004</v>
      </c>
      <c r="V127" s="12">
        <v>24.36</v>
      </c>
      <c r="W127" s="12">
        <v>75.64</v>
      </c>
      <c r="X127" s="12">
        <v>1.1424840000000001</v>
      </c>
      <c r="Y127" s="12">
        <v>3.5475160000000003</v>
      </c>
      <c r="Z127" s="12">
        <v>37.6</v>
      </c>
      <c r="AA127" s="12">
        <v>62.4</v>
      </c>
      <c r="AB127" s="12">
        <v>2.2136499840000003</v>
      </c>
      <c r="AC127" s="21">
        <f t="shared" si="8"/>
        <v>20.615355220695267</v>
      </c>
      <c r="AD127" s="21">
        <f t="shared" si="9"/>
        <v>5.5172328121616774</v>
      </c>
      <c r="AE127" s="21">
        <f t="shared" si="7"/>
        <v>78.887537639881799</v>
      </c>
    </row>
    <row r="128" spans="1:31" ht="14.25" customHeight="1">
      <c r="A128" s="94"/>
      <c r="B128" s="10">
        <v>2124</v>
      </c>
      <c r="C128" s="91"/>
      <c r="D128" s="91"/>
      <c r="E128" s="16">
        <v>23.8</v>
      </c>
      <c r="F128" s="17">
        <v>18.280999999999999</v>
      </c>
      <c r="G128" s="10">
        <v>0.5</v>
      </c>
      <c r="H128" s="10">
        <v>3.1</v>
      </c>
      <c r="I128" s="11">
        <v>30.667092772916714</v>
      </c>
      <c r="J128" s="11">
        <v>4.1315388874623906</v>
      </c>
      <c r="K128" s="11">
        <v>24.78923332477434</v>
      </c>
      <c r="L128" s="12">
        <v>24.320708296299227</v>
      </c>
      <c r="M128" s="11">
        <v>12.39461666238717</v>
      </c>
      <c r="N128" s="11">
        <v>11.926091633912053</v>
      </c>
      <c r="O128" s="12">
        <v>5.7</v>
      </c>
      <c r="P128" s="12">
        <v>2.82</v>
      </c>
      <c r="Q128" s="12">
        <v>0.85</v>
      </c>
      <c r="R128" s="12">
        <v>0.82</v>
      </c>
      <c r="S128" s="12">
        <v>2.0114720518912801</v>
      </c>
      <c r="T128" s="12">
        <f t="shared" si="10"/>
        <v>32.294697082153512</v>
      </c>
      <c r="U128" s="12">
        <v>5.9014267185473415</v>
      </c>
      <c r="V128" s="12">
        <v>22.900000000000006</v>
      </c>
      <c r="W128" s="12">
        <v>77.099999999999994</v>
      </c>
      <c r="X128" s="12">
        <v>1.3514267185473414</v>
      </c>
      <c r="Y128" s="12">
        <v>4.55</v>
      </c>
      <c r="Z128" s="12">
        <v>39.4</v>
      </c>
      <c r="AA128" s="12">
        <v>60.6</v>
      </c>
      <c r="AB128" s="12">
        <v>2.7573000000000003</v>
      </c>
      <c r="AC128" s="21">
        <f t="shared" si="8"/>
        <v>19.310625517676129</v>
      </c>
      <c r="AD128" s="21">
        <f t="shared" si="9"/>
        <v>8.2222472597488014</v>
      </c>
      <c r="AE128" s="21">
        <f t="shared" si="7"/>
        <v>70.136616958872239</v>
      </c>
    </row>
    <row r="129" spans="1:31" ht="14.25" customHeight="1">
      <c r="A129" s="94"/>
      <c r="B129" s="10">
        <v>2137</v>
      </c>
      <c r="C129" s="91"/>
      <c r="D129" s="91"/>
      <c r="E129" s="16">
        <v>17.8</v>
      </c>
      <c r="F129" s="22">
        <v>10.852499999999999</v>
      </c>
      <c r="G129" s="10">
        <v>4.2</v>
      </c>
      <c r="H129" s="10">
        <v>6.1</v>
      </c>
      <c r="I129" s="11">
        <v>30.242136290536394</v>
      </c>
      <c r="J129" s="11">
        <v>9.072640887160917</v>
      </c>
      <c r="K129" s="11">
        <v>24.496130395334475</v>
      </c>
      <c r="L129" s="12">
        <v>23.662180576413625</v>
      </c>
      <c r="M129" s="11">
        <v>16.33075359688965</v>
      </c>
      <c r="N129" s="11">
        <v>7.3314269795239735</v>
      </c>
      <c r="O129" s="12">
        <v>3.21</v>
      </c>
      <c r="P129" s="12">
        <v>2.13</v>
      </c>
      <c r="Q129" s="12">
        <v>1.1000000000000001</v>
      </c>
      <c r="R129" s="12">
        <v>0.76</v>
      </c>
      <c r="S129" s="12">
        <v>2.4247205189128902</v>
      </c>
      <c r="T129" s="12">
        <f>20.91+22.9/S129</f>
        <v>30.354387434089553</v>
      </c>
      <c r="U129" s="12">
        <v>5.3269118505545832</v>
      </c>
      <c r="V129" s="12">
        <v>31.480000000000004</v>
      </c>
      <c r="W129" s="12">
        <v>68.52</v>
      </c>
      <c r="X129" s="12">
        <v>1.676911850554583</v>
      </c>
      <c r="Y129" s="12">
        <v>3.65</v>
      </c>
      <c r="Z129" s="12">
        <v>18.899999999999999</v>
      </c>
      <c r="AA129" s="12">
        <v>81.099999999999994</v>
      </c>
      <c r="AB129" s="12">
        <v>2.9601500000000001</v>
      </c>
      <c r="AC129" s="21">
        <f>T129-(((100-T129)*(O129+P129+Q129+R129+U129))/(100-(O129+P129+Q129+R129+U129)))</f>
        <v>20.380526126020847</v>
      </c>
      <c r="AD129" s="21">
        <f>(T129-AC129)*((O129+P129+Q129+R129)/(O129+P129+Q129+R129+U129))</f>
        <v>5.7326021189264997</v>
      </c>
      <c r="AE129" s="21">
        <f>AC129/(AD129+AC129)*100</f>
        <v>78.047049494976889</v>
      </c>
    </row>
    <row r="130" spans="1:31" ht="14.25" customHeight="1">
      <c r="A130" s="94"/>
      <c r="B130" s="10">
        <v>2150</v>
      </c>
      <c r="C130" s="91"/>
      <c r="D130" s="91"/>
      <c r="E130" s="16">
        <v>14.5</v>
      </c>
      <c r="F130" s="16">
        <v>10.874000000000001</v>
      </c>
      <c r="G130" s="10">
        <v>3.2</v>
      </c>
      <c r="H130" s="10">
        <v>4.5</v>
      </c>
      <c r="I130" s="11">
        <v>32.470143195852124</v>
      </c>
      <c r="J130" s="11">
        <v>9.7762515477631862</v>
      </c>
      <c r="K130" s="11">
        <v>22.523716801219109</v>
      </c>
      <c r="L130" s="12">
        <v>20.411201460766076</v>
      </c>
      <c r="M130" s="11">
        <v>15.814524562558095</v>
      </c>
      <c r="N130" s="11">
        <v>4.5966768982079813</v>
      </c>
      <c r="O130" s="12">
        <v>2.2999999999999998</v>
      </c>
      <c r="P130" s="12">
        <v>1.55</v>
      </c>
      <c r="Q130" s="12">
        <v>1.78</v>
      </c>
      <c r="R130" s="12">
        <v>1.46</v>
      </c>
      <c r="S130" s="12">
        <v>2.4500000000000002</v>
      </c>
      <c r="T130" s="12">
        <f t="shared" si="10"/>
        <v>30.256938775510203</v>
      </c>
      <c r="U130" s="12">
        <v>7.7286869943995029</v>
      </c>
      <c r="V130" s="12">
        <v>19.650000000000006</v>
      </c>
      <c r="W130" s="12">
        <v>80.349999999999994</v>
      </c>
      <c r="X130" s="12">
        <v>1.5186869943995027</v>
      </c>
      <c r="Y130" s="12">
        <v>6.21</v>
      </c>
      <c r="Z130" s="12">
        <v>21.1</v>
      </c>
      <c r="AA130" s="12">
        <v>78.900000000000006</v>
      </c>
      <c r="AB130" s="12">
        <v>4.8996900000000005</v>
      </c>
      <c r="AC130" s="21">
        <f t="shared" si="8"/>
        <v>18.123988978774804</v>
      </c>
      <c r="AD130" s="21">
        <f t="shared" si="9"/>
        <v>5.8050091814048645</v>
      </c>
      <c r="AE130" s="21">
        <f t="shared" si="7"/>
        <v>75.740692767217482</v>
      </c>
    </row>
    <row r="131" spans="1:31" ht="14.25" customHeight="1">
      <c r="A131" s="94"/>
      <c r="B131" s="10">
        <v>2181</v>
      </c>
      <c r="C131" s="91"/>
      <c r="D131" s="91"/>
      <c r="E131" s="10"/>
      <c r="F131" s="10"/>
      <c r="G131" s="10">
        <v>24.3</v>
      </c>
      <c r="H131" s="10">
        <v>3.2</v>
      </c>
      <c r="I131" s="11">
        <v>31.905746176105833</v>
      </c>
      <c r="J131" s="11">
        <v>7.9389003720545697</v>
      </c>
      <c r="K131" s="11">
        <v>27.345101281521291</v>
      </c>
      <c r="L131" s="12">
        <v>23.610252170318319</v>
      </c>
      <c r="M131" s="11">
        <v>12.349400578751553</v>
      </c>
      <c r="N131" s="11">
        <v>11.260851591566764</v>
      </c>
      <c r="O131" s="12">
        <v>9.1999999999999993</v>
      </c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21"/>
      <c r="AD131" s="21"/>
      <c r="AE131" s="21"/>
    </row>
    <row r="132" spans="1:31" ht="14.25" customHeight="1">
      <c r="A132" s="95"/>
      <c r="B132" s="10">
        <v>2214</v>
      </c>
      <c r="C132" s="92"/>
      <c r="D132" s="92"/>
      <c r="E132" s="10"/>
      <c r="F132" s="10"/>
      <c r="G132" s="10">
        <v>26.1</v>
      </c>
      <c r="H132" s="10">
        <v>2</v>
      </c>
      <c r="I132" s="11">
        <v>33.58530183727035</v>
      </c>
      <c r="J132" s="11">
        <v>10.027611548556433</v>
      </c>
      <c r="K132" s="11">
        <v>25.524829396325462</v>
      </c>
      <c r="L132" s="12">
        <v>22.262257217847772</v>
      </c>
      <c r="M132" s="11">
        <v>14.585616797900263</v>
      </c>
      <c r="N132" s="11">
        <v>7.6766404199475078</v>
      </c>
      <c r="O132" s="12">
        <v>8.6</v>
      </c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21"/>
      <c r="AD132" s="21"/>
      <c r="AE132" s="21"/>
    </row>
    <row r="133" spans="1:31">
      <c r="L133" s="20"/>
    </row>
    <row r="134" spans="1:31">
      <c r="L134" s="20"/>
    </row>
    <row r="135" spans="1:31" ht="66.5" customHeight="1">
      <c r="A135" s="8" t="s">
        <v>118</v>
      </c>
      <c r="B135" s="8" t="s">
        <v>119</v>
      </c>
      <c r="C135" s="8" t="s">
        <v>120</v>
      </c>
      <c r="D135" s="8" t="s">
        <v>343</v>
      </c>
      <c r="E135" s="8" t="s">
        <v>127</v>
      </c>
      <c r="F135" s="8" t="s">
        <v>128</v>
      </c>
      <c r="G135" s="8" t="s">
        <v>129</v>
      </c>
      <c r="H135" s="8" t="s">
        <v>130</v>
      </c>
      <c r="I135" s="9" t="s">
        <v>121</v>
      </c>
      <c r="J135" s="9" t="s">
        <v>122</v>
      </c>
      <c r="K135" s="9" t="s">
        <v>123</v>
      </c>
      <c r="L135" s="9" t="s">
        <v>124</v>
      </c>
      <c r="M135" s="9" t="s">
        <v>125</v>
      </c>
      <c r="N135" s="9" t="s">
        <v>126</v>
      </c>
      <c r="O135" s="9" t="s">
        <v>160</v>
      </c>
      <c r="P135" s="9" t="s">
        <v>161</v>
      </c>
      <c r="Q135" s="9" t="s">
        <v>310</v>
      </c>
      <c r="R135" s="9" t="s">
        <v>133</v>
      </c>
      <c r="S135" s="9" t="s">
        <v>134</v>
      </c>
      <c r="T135" s="9" t="s">
        <v>135</v>
      </c>
      <c r="U135" s="9" t="s">
        <v>136</v>
      </c>
      <c r="V135" s="9" t="s">
        <v>137</v>
      </c>
      <c r="W135" s="9" t="s">
        <v>138</v>
      </c>
      <c r="X135" s="9" t="s">
        <v>139</v>
      </c>
      <c r="Y135" s="9" t="s">
        <v>140</v>
      </c>
      <c r="Z135" s="9" t="s">
        <v>141</v>
      </c>
      <c r="AA135" s="9" t="s">
        <v>142</v>
      </c>
      <c r="AB135" s="9" t="s">
        <v>143</v>
      </c>
      <c r="AC135" s="8" t="s">
        <v>157</v>
      </c>
      <c r="AD135" s="8" t="s">
        <v>158</v>
      </c>
      <c r="AE135" s="8" t="s">
        <v>159</v>
      </c>
    </row>
    <row r="136" spans="1:31" ht="14.25" customHeight="1">
      <c r="A136" s="98" t="s">
        <v>2</v>
      </c>
      <c r="B136" s="10">
        <v>2545</v>
      </c>
      <c r="C136" s="90" t="s">
        <v>356</v>
      </c>
      <c r="D136" s="90" t="s">
        <v>334</v>
      </c>
      <c r="E136" s="16">
        <v>13.3</v>
      </c>
      <c r="F136" s="10"/>
      <c r="G136" s="10">
        <v>0.8</v>
      </c>
      <c r="H136" s="10">
        <v>9.6</v>
      </c>
      <c r="I136" s="11">
        <v>34.632534826525152</v>
      </c>
      <c r="J136" s="11">
        <v>17.108472204303428</v>
      </c>
      <c r="K136" s="11">
        <v>15.307580393324118</v>
      </c>
      <c r="L136" s="12">
        <v>22.313247438232633</v>
      </c>
      <c r="M136" s="11">
        <v>4.5022295274482707</v>
      </c>
      <c r="N136" s="11">
        <v>17.811017910784365</v>
      </c>
      <c r="O136" s="12">
        <v>4.5</v>
      </c>
      <c r="P136" s="12">
        <v>4.2</v>
      </c>
      <c r="Q136" s="12">
        <v>0.21</v>
      </c>
      <c r="R136" s="12">
        <v>0.18</v>
      </c>
      <c r="S136" s="12">
        <v>2.33818685555873</v>
      </c>
      <c r="T136" s="12">
        <f>20.91+22.9/S136</f>
        <v>30.703913581182906</v>
      </c>
      <c r="U136" s="12">
        <v>1.548165137614679</v>
      </c>
      <c r="V136" s="12">
        <v>47.68</v>
      </c>
      <c r="W136" s="12">
        <v>52.32</v>
      </c>
      <c r="X136" s="12">
        <v>0.73816513761467883</v>
      </c>
      <c r="Y136" s="12">
        <v>0.81</v>
      </c>
      <c r="Z136" s="12">
        <v>25.5</v>
      </c>
      <c r="AA136" s="12">
        <v>74.5</v>
      </c>
      <c r="AB136" s="12">
        <v>0.60345000000000004</v>
      </c>
      <c r="AC136" s="21">
        <f>T136-(((100-T136)*(O136+P136+Q136+R136+U136))/(100-(O136+P136+Q136+R136+U136)))</f>
        <v>22.454494667067777</v>
      </c>
      <c r="AD136" s="21">
        <f>(T136-AC136)*((O136+P136+Q136+R136)/(O136+P136+Q136+R136+U136))</f>
        <v>7.0488864347635394</v>
      </c>
      <c r="AE136" s="21">
        <f t="shared" ref="AE136" si="11">AC136/(AD136+AC136)*100</f>
        <v>76.108208037464536</v>
      </c>
    </row>
    <row r="137" spans="1:31" ht="14.25" customHeight="1">
      <c r="A137" s="99"/>
      <c r="B137" s="14">
        <v>2555.9</v>
      </c>
      <c r="C137" s="91"/>
      <c r="D137" s="91"/>
      <c r="E137" s="13">
        <v>26</v>
      </c>
      <c r="F137" s="13">
        <v>421.4</v>
      </c>
      <c r="G137" s="14">
        <v>1.0500000000001819</v>
      </c>
      <c r="H137" s="14">
        <v>4</v>
      </c>
      <c r="I137" s="39">
        <v>31.035562180579213</v>
      </c>
      <c r="J137" s="39">
        <v>7.716950596252131</v>
      </c>
      <c r="K137" s="39">
        <v>20.064071550255537</v>
      </c>
      <c r="L137" s="15">
        <v>19.963415672913115</v>
      </c>
      <c r="M137" s="39">
        <v>11.575425894378192</v>
      </c>
      <c r="N137" s="39">
        <v>8.3879897785349247</v>
      </c>
      <c r="O137" s="15">
        <v>8.5</v>
      </c>
      <c r="P137" s="15">
        <v>2.44</v>
      </c>
      <c r="Q137" s="15">
        <v>0.88</v>
      </c>
      <c r="R137" s="15">
        <v>0.87</v>
      </c>
      <c r="S137" s="15">
        <v>1.7753649406287639</v>
      </c>
      <c r="T137" s="15">
        <f t="shared" ref="T137:T169" si="12">20.91+22.9/S137</f>
        <v>33.80875646180651</v>
      </c>
      <c r="U137" s="15">
        <v>8.5299999999999994</v>
      </c>
      <c r="V137" s="15">
        <v>67.59</v>
      </c>
      <c r="W137" s="15">
        <v>32.409999999999997</v>
      </c>
      <c r="X137" s="15">
        <v>5.7654269999999999</v>
      </c>
      <c r="Y137" s="15">
        <v>2.7645729999999999</v>
      </c>
      <c r="Z137" s="15">
        <v>12.3</v>
      </c>
      <c r="AA137" s="15">
        <v>87.7</v>
      </c>
      <c r="AB137" s="15">
        <v>2.4245305209999999</v>
      </c>
      <c r="AC137" s="40">
        <f t="shared" ref="AC137:AC169" si="13">T137-(((100-T137)*(O137+P137+Q137+R137+U137))/(100-(O137+P137+Q137+R137+U137)))</f>
        <v>15.979635011178612</v>
      </c>
      <c r="AD137" s="40">
        <f t="shared" ref="AD137:AD169" si="14">(T137-AC137)*((O137+P137+Q137+R137)/(O137+P137+Q137+R137+U137))</f>
        <v>10.662184317081435</v>
      </c>
      <c r="AE137" s="40">
        <f t="shared" ref="AE137:AE169" si="15">AC137/(AD137+AC137)*100</f>
        <v>59.979518719385553</v>
      </c>
    </row>
    <row r="138" spans="1:31" ht="14.25" customHeight="1">
      <c r="A138" s="99"/>
      <c r="B138" s="10">
        <v>2565.3000000000002</v>
      </c>
      <c r="C138" s="91"/>
      <c r="D138" s="91"/>
      <c r="E138" s="16">
        <v>17.8</v>
      </c>
      <c r="F138" s="16">
        <v>38.5</v>
      </c>
      <c r="G138" s="10">
        <v>5.05</v>
      </c>
      <c r="H138" s="10">
        <v>13.15</v>
      </c>
      <c r="I138" s="12">
        <v>28.329788230884557</v>
      </c>
      <c r="J138" s="12">
        <v>9.065532233883058</v>
      </c>
      <c r="K138" s="12">
        <v>22.663830584707643</v>
      </c>
      <c r="L138" s="12">
        <v>27.574327211394305</v>
      </c>
      <c r="M138" s="12">
        <v>18.131064467766116</v>
      </c>
      <c r="N138" s="12">
        <v>9.4432627436281873</v>
      </c>
      <c r="O138" s="12">
        <v>4.12</v>
      </c>
      <c r="P138" s="12">
        <v>5.56</v>
      </c>
      <c r="Q138" s="12">
        <v>0.23</v>
      </c>
      <c r="R138" s="12">
        <v>0.19652173913043477</v>
      </c>
      <c r="S138" s="12">
        <v>2.12905477323363</v>
      </c>
      <c r="T138" s="12">
        <f>20.91+22.9/S138</f>
        <v>31.665946858623673</v>
      </c>
      <c r="U138" s="12">
        <v>2.2599999999999998</v>
      </c>
      <c r="V138" s="12">
        <v>66.34</v>
      </c>
      <c r="W138" s="12">
        <v>33.659999999999997</v>
      </c>
      <c r="X138" s="12">
        <v>1.4992839999999998</v>
      </c>
      <c r="Y138" s="12">
        <v>0.76071599999999995</v>
      </c>
      <c r="Z138" s="12">
        <v>24.8</v>
      </c>
      <c r="AA138" s="12">
        <v>75.2</v>
      </c>
      <c r="AB138" s="12">
        <v>0.57205843199999995</v>
      </c>
      <c r="AC138" s="21">
        <f>T138-(((100-T138)*(O138+P138+Q138+R138+U138))/(100-(O138+P138+Q138+R138+U138)))</f>
        <v>22.02289068344659</v>
      </c>
      <c r="AD138" s="21">
        <f>(T138-AC138)*((O138+P138+Q138+R138)/(O138+P138+Q138+R138+U138))</f>
        <v>7.880773504622975</v>
      </c>
      <c r="AE138" s="21">
        <f>AC138/(AD138+AC138)*100</f>
        <v>73.646127594734338</v>
      </c>
    </row>
    <row r="139" spans="1:31" ht="14.25" customHeight="1">
      <c r="A139" s="99"/>
      <c r="B139" s="10">
        <v>2582</v>
      </c>
      <c r="C139" s="91"/>
      <c r="D139" s="91"/>
      <c r="E139" s="16">
        <v>14</v>
      </c>
      <c r="F139" s="16">
        <v>1.167</v>
      </c>
      <c r="G139" s="10">
        <v>1.2</v>
      </c>
      <c r="H139" s="10">
        <v>8.6999999999999993</v>
      </c>
      <c r="I139" s="11">
        <v>30.361099828151854</v>
      </c>
      <c r="J139" s="11">
        <v>9.4119409467270749</v>
      </c>
      <c r="K139" s="11">
        <v>20.535143883768161</v>
      </c>
      <c r="L139" s="12">
        <v>27.232986512524086</v>
      </c>
      <c r="M139" s="11">
        <v>17.112619903140136</v>
      </c>
      <c r="N139" s="11">
        <v>10.12036660938395</v>
      </c>
      <c r="O139" s="12">
        <v>6.4</v>
      </c>
      <c r="P139" s="12">
        <v>2.65</v>
      </c>
      <c r="Q139" s="12">
        <v>0.35</v>
      </c>
      <c r="R139" s="12">
        <v>0.23</v>
      </c>
      <c r="S139" s="12">
        <v>1.98429610472978</v>
      </c>
      <c r="T139" s="12">
        <f t="shared" si="12"/>
        <v>32.450616314982135</v>
      </c>
      <c r="U139" s="12">
        <v>2.8288288288288288</v>
      </c>
      <c r="V139" s="12">
        <v>44.5</v>
      </c>
      <c r="W139" s="12">
        <v>55.5</v>
      </c>
      <c r="X139" s="12">
        <v>1.2588288288288287</v>
      </c>
      <c r="Y139" s="12">
        <v>1.57</v>
      </c>
      <c r="Z139" s="12">
        <v>43.2</v>
      </c>
      <c r="AA139" s="12">
        <v>56.8</v>
      </c>
      <c r="AB139" s="12">
        <v>0.89176</v>
      </c>
      <c r="AC139" s="21">
        <f t="shared" si="13"/>
        <v>22.837011681124217</v>
      </c>
      <c r="AD139" s="21">
        <f t="shared" si="14"/>
        <v>7.4307957751077378</v>
      </c>
      <c r="AE139" s="21">
        <f t="shared" si="15"/>
        <v>75.449837964468131</v>
      </c>
    </row>
    <row r="140" spans="1:31" ht="14.25" customHeight="1">
      <c r="A140" s="99"/>
      <c r="B140" s="10">
        <v>2597</v>
      </c>
      <c r="C140" s="91"/>
      <c r="D140" s="91"/>
      <c r="E140" s="16">
        <v>25.7</v>
      </c>
      <c r="F140" s="16">
        <v>184.5</v>
      </c>
      <c r="G140" s="10">
        <v>2.5</v>
      </c>
      <c r="H140" s="10">
        <v>11.4</v>
      </c>
      <c r="I140" s="12">
        <v>36.903658612336173</v>
      </c>
      <c r="J140" s="12">
        <v>15.610247593018201</v>
      </c>
      <c r="K140" s="12">
        <v>21.680899434747495</v>
      </c>
      <c r="L140" s="12">
        <v>13.174606124604013</v>
      </c>
      <c r="M140" s="12">
        <v>10.406831728678801</v>
      </c>
      <c r="N140" s="12">
        <v>2.7677743959252128</v>
      </c>
      <c r="O140" s="12">
        <v>4.51</v>
      </c>
      <c r="P140" s="12">
        <v>3.11</v>
      </c>
      <c r="Q140" s="12">
        <v>0.62</v>
      </c>
      <c r="R140" s="12">
        <v>0.42</v>
      </c>
      <c r="S140" s="12">
        <v>2.3108115415842501</v>
      </c>
      <c r="T140" s="12">
        <f t="shared" si="12"/>
        <v>30.81993838653765</v>
      </c>
      <c r="U140" s="12">
        <v>3.9705882352941178</v>
      </c>
      <c r="V140" s="12">
        <v>38.799999999999997</v>
      </c>
      <c r="W140" s="12">
        <v>61.2</v>
      </c>
      <c r="X140" s="12">
        <v>1.5405882352941176</v>
      </c>
      <c r="Y140" s="12">
        <v>2.4300000000000002</v>
      </c>
      <c r="Z140" s="12">
        <v>34.1</v>
      </c>
      <c r="AA140" s="12">
        <v>65.900000000000006</v>
      </c>
      <c r="AB140" s="12">
        <v>1.6013700000000002</v>
      </c>
      <c r="AC140" s="21">
        <f t="shared" si="13"/>
        <v>20.818899639875315</v>
      </c>
      <c r="AD140" s="21">
        <f t="shared" si="14"/>
        <v>6.8570832911867958</v>
      </c>
      <c r="AE140" s="21">
        <f t="shared" si="15"/>
        <v>75.223704580729617</v>
      </c>
    </row>
    <row r="141" spans="1:31" ht="14.25" customHeight="1">
      <c r="A141" s="100"/>
      <c r="B141" s="10">
        <v>2620</v>
      </c>
      <c r="C141" s="92"/>
      <c r="D141" s="92"/>
      <c r="E141" s="16">
        <v>27.3</v>
      </c>
      <c r="F141" s="16">
        <v>325.60000000000002</v>
      </c>
      <c r="G141" s="10">
        <v>3.2</v>
      </c>
      <c r="H141" s="10">
        <v>9.8000000000000007</v>
      </c>
      <c r="I141" s="12">
        <v>24.76597814613061</v>
      </c>
      <c r="J141" s="12">
        <v>15.685119492549383</v>
      </c>
      <c r="K141" s="12">
        <v>20.913492656732512</v>
      </c>
      <c r="L141" s="12">
        <v>26.46290627836548</v>
      </c>
      <c r="M141" s="12">
        <v>20.042097129368656</v>
      </c>
      <c r="N141" s="12">
        <v>6.420809148996824</v>
      </c>
      <c r="O141" s="12">
        <v>3.98</v>
      </c>
      <c r="P141" s="12">
        <v>2.78</v>
      </c>
      <c r="Q141" s="12">
        <v>0.37</v>
      </c>
      <c r="R141" s="12">
        <v>0.36</v>
      </c>
      <c r="S141" s="12">
        <v>2.2515251133907799</v>
      </c>
      <c r="T141" s="12">
        <f t="shared" si="12"/>
        <v>31.080883666277554</v>
      </c>
      <c r="U141" s="12">
        <v>4.6825034262220182</v>
      </c>
      <c r="V141" s="12">
        <v>56.22</v>
      </c>
      <c r="W141" s="12">
        <v>43.78</v>
      </c>
      <c r="X141" s="12">
        <v>2.6325034262220184</v>
      </c>
      <c r="Y141" s="12">
        <v>2.0499999999999998</v>
      </c>
      <c r="Z141" s="12">
        <v>45.3</v>
      </c>
      <c r="AA141" s="12">
        <v>54.7</v>
      </c>
      <c r="AB141" s="12">
        <v>1.1213499999999998</v>
      </c>
      <c r="AC141" s="21">
        <f t="shared" si="13"/>
        <v>21.528998295165884</v>
      </c>
      <c r="AD141" s="21">
        <f t="shared" si="14"/>
        <v>5.8774780276920744</v>
      </c>
      <c r="AE141" s="21">
        <f t="shared" si="15"/>
        <v>78.55441918744566</v>
      </c>
    </row>
    <row r="142" spans="1:31">
      <c r="A142" s="93" t="s">
        <v>3</v>
      </c>
      <c r="B142" s="10">
        <v>2500</v>
      </c>
      <c r="C142" s="90" t="s">
        <v>356</v>
      </c>
      <c r="D142" s="90" t="s">
        <v>334</v>
      </c>
      <c r="E142" s="16">
        <v>26.9</v>
      </c>
      <c r="F142" s="16">
        <v>229.4</v>
      </c>
      <c r="G142" s="10">
        <v>2.9</v>
      </c>
      <c r="H142" s="10">
        <v>5.92</v>
      </c>
      <c r="I142" s="12">
        <v>32.157099557329282</v>
      </c>
      <c r="J142" s="12">
        <v>4.2151873744066766</v>
      </c>
      <c r="K142" s="12">
        <v>19.389861922270708</v>
      </c>
      <c r="L142" s="12">
        <v>29.819191508431558</v>
      </c>
      <c r="M142" s="12">
        <v>19.389861922270708</v>
      </c>
      <c r="N142" s="12">
        <v>10.429329586160847</v>
      </c>
      <c r="O142" s="12">
        <v>4.6500000000000004</v>
      </c>
      <c r="P142" s="12">
        <v>2.3199999999999998</v>
      </c>
      <c r="Q142" s="12">
        <v>0.97519999999999996</v>
      </c>
      <c r="R142" s="12">
        <v>0.83</v>
      </c>
      <c r="S142" s="12">
        <v>1.8565379412468699</v>
      </c>
      <c r="T142" s="12">
        <f t="shared" si="12"/>
        <v>33.244786966228183</v>
      </c>
      <c r="U142" s="12">
        <v>5.6434596375617794</v>
      </c>
      <c r="V142" s="12">
        <v>51.44</v>
      </c>
      <c r="W142" s="12">
        <v>48.56</v>
      </c>
      <c r="X142" s="12">
        <v>2.9029956375617791</v>
      </c>
      <c r="Y142" s="12">
        <v>2.7404639999999998</v>
      </c>
      <c r="Z142" s="12">
        <v>7.3</v>
      </c>
      <c r="AA142" s="12">
        <v>92.7</v>
      </c>
      <c r="AB142" s="12">
        <v>2.5404101279999995</v>
      </c>
      <c r="AC142" s="21">
        <f t="shared" si="13"/>
        <v>21.997934653672729</v>
      </c>
      <c r="AD142" s="21">
        <f t="shared" si="14"/>
        <v>6.8448372382709106</v>
      </c>
      <c r="AE142" s="21">
        <f t="shared" si="15"/>
        <v>76.268448594627586</v>
      </c>
    </row>
    <row r="143" spans="1:31">
      <c r="A143" s="94"/>
      <c r="B143" s="10">
        <v>2516.62</v>
      </c>
      <c r="C143" s="91"/>
      <c r="D143" s="91"/>
      <c r="E143" s="16">
        <v>27.7</v>
      </c>
      <c r="F143" s="16">
        <v>421.3</v>
      </c>
      <c r="G143" s="10">
        <v>2.61999999999989</v>
      </c>
      <c r="H143" s="10">
        <v>8.4500000000002728</v>
      </c>
      <c r="I143" s="12">
        <v>26.202949382852282</v>
      </c>
      <c r="J143" s="12">
        <v>17.119260263463485</v>
      </c>
      <c r="K143" s="12">
        <v>21.39907532932936</v>
      </c>
      <c r="L143" s="12">
        <v>18.08003507416807</v>
      </c>
      <c r="M143" s="12">
        <v>12.839445197597618</v>
      </c>
      <c r="N143" s="12">
        <v>5.2405898765704553</v>
      </c>
      <c r="O143" s="12">
        <v>5.73</v>
      </c>
      <c r="P143" s="12">
        <v>5.45</v>
      </c>
      <c r="Q143" s="12">
        <v>0.36</v>
      </c>
      <c r="R143" s="12">
        <v>0.31</v>
      </c>
      <c r="S143" s="12">
        <v>1.5259050667107423</v>
      </c>
      <c r="T143" s="12">
        <f t="shared" si="12"/>
        <v>35.917486703850777</v>
      </c>
      <c r="U143" s="12">
        <v>5.3486799501868001</v>
      </c>
      <c r="V143" s="12">
        <v>59.85</v>
      </c>
      <c r="W143" s="12">
        <v>40.15</v>
      </c>
      <c r="X143" s="12">
        <v>3.2011849501867999</v>
      </c>
      <c r="Y143" s="12">
        <v>2.1474950000000002</v>
      </c>
      <c r="Z143" s="12">
        <v>48.3</v>
      </c>
      <c r="AA143" s="12">
        <v>51.7</v>
      </c>
      <c r="AB143" s="12">
        <v>1.1102549150000001</v>
      </c>
      <c r="AC143" s="21">
        <f t="shared" si="13"/>
        <v>22.606894120048764</v>
      </c>
      <c r="AD143" s="21">
        <f t="shared" si="14"/>
        <v>9.1710830467742195</v>
      </c>
      <c r="AE143" s="21">
        <f t="shared" si="15"/>
        <v>71.140129534899827</v>
      </c>
    </row>
    <row r="144" spans="1:31">
      <c r="A144" s="94"/>
      <c r="B144" s="10">
        <v>2517.15</v>
      </c>
      <c r="C144" s="91"/>
      <c r="D144" s="91"/>
      <c r="E144" s="16">
        <v>27.8</v>
      </c>
      <c r="F144" s="16">
        <v>384.5</v>
      </c>
      <c r="G144" s="10">
        <v>3.05</v>
      </c>
      <c r="H144" s="10">
        <v>7.92</v>
      </c>
      <c r="I144" s="12">
        <v>29.31509314140559</v>
      </c>
      <c r="J144" s="12">
        <v>10.553433530906014</v>
      </c>
      <c r="K144" s="12">
        <v>21.986319856054195</v>
      </c>
      <c r="L144" s="12">
        <v>22.075153471634213</v>
      </c>
      <c r="M144" s="12">
        <v>13.191791913632516</v>
      </c>
      <c r="N144" s="12">
        <v>8.8833615580016954</v>
      </c>
      <c r="O144" s="12">
        <v>4.97</v>
      </c>
      <c r="P144" s="12">
        <v>4.5599999999999996</v>
      </c>
      <c r="Q144" s="12">
        <v>0.51</v>
      </c>
      <c r="R144" s="12">
        <v>0.45</v>
      </c>
      <c r="S144" s="12">
        <v>1.6035027417468599</v>
      </c>
      <c r="T144" s="12">
        <f t="shared" si="12"/>
        <v>35.191235325517859</v>
      </c>
      <c r="U144" s="12">
        <v>5.58</v>
      </c>
      <c r="V144" s="12">
        <v>65.55</v>
      </c>
      <c r="W144" s="12">
        <v>34.450000000000003</v>
      </c>
      <c r="X144" s="12">
        <v>3.6582480000000004</v>
      </c>
      <c r="Y144" s="12">
        <v>1.9223100000000002</v>
      </c>
      <c r="Z144" s="12">
        <v>21.5</v>
      </c>
      <c r="AA144" s="12">
        <v>78.5</v>
      </c>
      <c r="AB144" s="12">
        <v>1.5090133500000003</v>
      </c>
      <c r="AC144" s="21">
        <f t="shared" si="13"/>
        <v>22.78236068809467</v>
      </c>
      <c r="AD144" s="21">
        <f t="shared" si="14"/>
        <v>8.1001303638188702</v>
      </c>
      <c r="AE144" s="21">
        <f t="shared" si="15"/>
        <v>73.771123740625285</v>
      </c>
    </row>
    <row r="145" spans="1:31">
      <c r="A145" s="94"/>
      <c r="B145" s="10">
        <v>2517.5</v>
      </c>
      <c r="C145" s="91"/>
      <c r="D145" s="91"/>
      <c r="E145" s="16">
        <v>26.5</v>
      </c>
      <c r="F145" s="16">
        <v>181.7</v>
      </c>
      <c r="G145" s="10">
        <v>3.5</v>
      </c>
      <c r="H145" s="10">
        <v>7.57</v>
      </c>
      <c r="I145" s="12">
        <v>31.527618454094934</v>
      </c>
      <c r="J145" s="12">
        <v>10.969756656233621</v>
      </c>
      <c r="K145" s="12">
        <v>23.627168182657027</v>
      </c>
      <c r="L145" s="12">
        <v>19.148391796384129</v>
      </c>
      <c r="M145" s="12">
        <v>12.657411526423406</v>
      </c>
      <c r="N145" s="12">
        <v>6.4909802699607217</v>
      </c>
      <c r="O145" s="12">
        <v>6.06</v>
      </c>
      <c r="P145" s="12">
        <v>2.11</v>
      </c>
      <c r="Q145" s="12">
        <v>0.48</v>
      </c>
      <c r="R145" s="12">
        <v>0.41</v>
      </c>
      <c r="S145" s="12">
        <v>1.7395934531776314</v>
      </c>
      <c r="T145" s="12">
        <f t="shared" si="12"/>
        <v>34.073995276120215</v>
      </c>
      <c r="U145" s="12">
        <v>5.6670649106302919</v>
      </c>
      <c r="V145" s="12">
        <v>46.85</v>
      </c>
      <c r="W145" s="12">
        <v>53.15</v>
      </c>
      <c r="X145" s="12">
        <v>2.6550199106302923</v>
      </c>
      <c r="Y145" s="12">
        <v>3.0120450000000001</v>
      </c>
      <c r="Z145" s="12">
        <v>45.8</v>
      </c>
      <c r="AA145" s="12">
        <v>54.2</v>
      </c>
      <c r="AB145" s="12">
        <v>1.6325283900000003</v>
      </c>
      <c r="AC145" s="21">
        <f t="shared" si="13"/>
        <v>22.68824257686628</v>
      </c>
      <c r="AD145" s="21">
        <f t="shared" si="14"/>
        <v>7.0044452225359146</v>
      </c>
      <c r="AE145" s="21">
        <f t="shared" si="15"/>
        <v>76.410201495208071</v>
      </c>
    </row>
    <row r="146" spans="1:31">
      <c r="A146" s="94"/>
      <c r="B146" s="10">
        <v>2517.8000000000002</v>
      </c>
      <c r="C146" s="91"/>
      <c r="D146" s="91"/>
      <c r="E146" s="16">
        <v>27</v>
      </c>
      <c r="F146" s="16">
        <v>256.3</v>
      </c>
      <c r="G146" s="10">
        <v>3.8</v>
      </c>
      <c r="H146" s="10">
        <v>7.27</v>
      </c>
      <c r="I146" s="12">
        <v>23.445614035087718</v>
      </c>
      <c r="J146" s="12">
        <v>13.273824561403508</v>
      </c>
      <c r="K146" s="12">
        <v>19.910736842105262</v>
      </c>
      <c r="L146" s="12">
        <v>25.609824561403506</v>
      </c>
      <c r="M146" s="12">
        <v>16.592280701754387</v>
      </c>
      <c r="N146" s="12">
        <v>9.0175438596491215</v>
      </c>
      <c r="O146" s="12">
        <v>4.8899999999999997</v>
      </c>
      <c r="P146" s="12">
        <v>1.89</v>
      </c>
      <c r="Q146" s="12">
        <v>1.1399999999999999</v>
      </c>
      <c r="R146" s="12">
        <v>0.82</v>
      </c>
      <c r="S146" s="12">
        <v>1.5179824465229261</v>
      </c>
      <c r="T146" s="12">
        <f t="shared" si="12"/>
        <v>35.995813444321762</v>
      </c>
      <c r="U146" s="12">
        <v>9.02</v>
      </c>
      <c r="V146" s="12">
        <v>55.370000000000005</v>
      </c>
      <c r="W146" s="12">
        <v>44.629999999999995</v>
      </c>
      <c r="X146" s="12">
        <v>4.9952760000000005</v>
      </c>
      <c r="Y146" s="12">
        <v>4.025625999999999</v>
      </c>
      <c r="Z146" s="12">
        <v>20.3</v>
      </c>
      <c r="AA146" s="12">
        <v>79.7</v>
      </c>
      <c r="AB146" s="12">
        <v>3.2084239219999997</v>
      </c>
      <c r="AC146" s="21">
        <f t="shared" si="13"/>
        <v>22.173897670624712</v>
      </c>
      <c r="AD146" s="21">
        <f t="shared" si="14"/>
        <v>6.8020013435873992</v>
      </c>
      <c r="AE146" s="21">
        <f t="shared" si="15"/>
        <v>76.5253138815429</v>
      </c>
    </row>
    <row r="147" spans="1:31">
      <c r="A147" s="94"/>
      <c r="B147" s="14">
        <v>2518.06</v>
      </c>
      <c r="C147" s="91"/>
      <c r="D147" s="91"/>
      <c r="E147" s="13">
        <v>26.7</v>
      </c>
      <c r="F147" s="13">
        <v>210.3</v>
      </c>
      <c r="G147" s="14">
        <v>4.0599999999999454</v>
      </c>
      <c r="H147" s="14">
        <v>7.0100000000002183</v>
      </c>
      <c r="I147" s="15">
        <v>29.462697896334848</v>
      </c>
      <c r="J147" s="15">
        <v>14.091587508132726</v>
      </c>
      <c r="K147" s="15">
        <v>16.440185426154844</v>
      </c>
      <c r="L147" s="15">
        <v>17.635529169377573</v>
      </c>
      <c r="M147" s="15">
        <v>11.742989590110604</v>
      </c>
      <c r="N147" s="15">
        <v>5.8925395792669697</v>
      </c>
      <c r="O147" s="15">
        <v>5.98</v>
      </c>
      <c r="P147" s="15">
        <v>1.31</v>
      </c>
      <c r="Q147" s="15">
        <v>1.21</v>
      </c>
      <c r="R147" s="15">
        <v>1.01</v>
      </c>
      <c r="S147" s="15">
        <v>1.726836234569173</v>
      </c>
      <c r="T147" s="15">
        <f t="shared" si="12"/>
        <v>34.171245937263592</v>
      </c>
      <c r="U147" s="15">
        <v>12.86</v>
      </c>
      <c r="V147" s="15">
        <v>54.18</v>
      </c>
      <c r="W147" s="15">
        <v>45.82</v>
      </c>
      <c r="X147" s="15">
        <v>6.967547999999999</v>
      </c>
      <c r="Y147" s="15">
        <v>5.8924519999999996</v>
      </c>
      <c r="Z147" s="15">
        <v>37.5</v>
      </c>
      <c r="AA147" s="15">
        <v>62.5</v>
      </c>
      <c r="AB147" s="15">
        <v>3.6827824999999996</v>
      </c>
      <c r="AC147" s="40">
        <f t="shared" si="13"/>
        <v>15.201914127609935</v>
      </c>
      <c r="AD147" s="40">
        <f t="shared" si="14"/>
        <v>8.0642979664642951</v>
      </c>
      <c r="AE147" s="40">
        <f t="shared" si="15"/>
        <v>65.339016364772903</v>
      </c>
    </row>
    <row r="148" spans="1:31">
      <c r="A148" s="94"/>
      <c r="B148" s="10">
        <v>2518.6999999999998</v>
      </c>
      <c r="C148" s="91"/>
      <c r="D148" s="91"/>
      <c r="E148" s="16">
        <v>24.2</v>
      </c>
      <c r="F148" s="16">
        <v>24.7</v>
      </c>
      <c r="G148" s="10">
        <v>4.7</v>
      </c>
      <c r="H148" s="10">
        <v>6.37</v>
      </c>
      <c r="I148" s="12">
        <v>28.51037083595223</v>
      </c>
      <c r="J148" s="12">
        <v>11.724890006285355</v>
      </c>
      <c r="K148" s="12">
        <v>25.124764299182903</v>
      </c>
      <c r="L148" s="12">
        <v>19.689974858579507</v>
      </c>
      <c r="M148" s="12">
        <v>12.562382149591452</v>
      </c>
      <c r="N148" s="12">
        <v>7.1275927089880575</v>
      </c>
      <c r="O148" s="12">
        <v>5.85</v>
      </c>
      <c r="P148" s="12">
        <v>2.33</v>
      </c>
      <c r="Q148" s="12">
        <v>0.62</v>
      </c>
      <c r="R148" s="12">
        <v>0.54</v>
      </c>
      <c r="S148" s="12">
        <v>1.7600952849954368</v>
      </c>
      <c r="T148" s="12">
        <f t="shared" si="12"/>
        <v>33.920659249654982</v>
      </c>
      <c r="U148" s="12">
        <v>5.61</v>
      </c>
      <c r="V148" s="12">
        <v>60.68</v>
      </c>
      <c r="W148" s="12">
        <v>39.32</v>
      </c>
      <c r="X148" s="12">
        <v>3.4041480000000002</v>
      </c>
      <c r="Y148" s="12">
        <v>2.2058520000000001</v>
      </c>
      <c r="Z148" s="12">
        <v>21.4</v>
      </c>
      <c r="AA148" s="12">
        <v>78.599999999999994</v>
      </c>
      <c r="AB148" s="12">
        <v>1.7337996720000002</v>
      </c>
      <c r="AC148" s="21">
        <f t="shared" si="13"/>
        <v>22.305301880840663</v>
      </c>
      <c r="AD148" s="21">
        <f t="shared" si="14"/>
        <v>7.2566848043294812</v>
      </c>
      <c r="AE148" s="21">
        <f t="shared" si="15"/>
        <v>75.452648424438209</v>
      </c>
    </row>
    <row r="149" spans="1:31">
      <c r="A149" s="94"/>
      <c r="B149" s="14">
        <v>2518.98</v>
      </c>
      <c r="C149" s="91"/>
      <c r="D149" s="91"/>
      <c r="E149" s="13">
        <v>23.1</v>
      </c>
      <c r="F149" s="13">
        <v>40.9</v>
      </c>
      <c r="G149" s="14">
        <v>4.9800000000000004</v>
      </c>
      <c r="H149" s="14">
        <v>6.09</v>
      </c>
      <c r="I149" s="15">
        <v>28.374248927038632</v>
      </c>
      <c r="J149" s="15">
        <v>10.108326180257512</v>
      </c>
      <c r="K149" s="15">
        <v>21.901373390557943</v>
      </c>
      <c r="L149" s="15">
        <v>22.256051502145926</v>
      </c>
      <c r="M149" s="15">
        <v>15.162489270386269</v>
      </c>
      <c r="N149" s="15">
        <v>7.0935622317596581</v>
      </c>
      <c r="O149" s="15">
        <v>4.95</v>
      </c>
      <c r="P149" s="15">
        <v>1.22</v>
      </c>
      <c r="Q149" s="15">
        <v>1.1499999999999999</v>
      </c>
      <c r="R149" s="15">
        <v>1.1100000000000001</v>
      </c>
      <c r="S149" s="15">
        <v>2.2848640100923658</v>
      </c>
      <c r="T149" s="15">
        <f t="shared" si="12"/>
        <v>30.932478317680825</v>
      </c>
      <c r="U149" s="15">
        <v>8.93</v>
      </c>
      <c r="V149" s="15">
        <v>56.720000000000006</v>
      </c>
      <c r="W149" s="15">
        <v>43.279999999999994</v>
      </c>
      <c r="X149" s="15">
        <v>5.0650959999999996</v>
      </c>
      <c r="Y149" s="15">
        <v>3.8649039999999992</v>
      </c>
      <c r="Z149" s="15">
        <v>11.2</v>
      </c>
      <c r="AA149" s="15">
        <v>88.8</v>
      </c>
      <c r="AB149" s="15">
        <v>3.432034751999999</v>
      </c>
      <c r="AC149" s="40">
        <f t="shared" si="13"/>
        <v>16.423618487029074</v>
      </c>
      <c r="AD149" s="40">
        <f t="shared" si="14"/>
        <v>7.0454889615434482</v>
      </c>
      <c r="AE149" s="40">
        <f t="shared" si="15"/>
        <v>69.979731964745085</v>
      </c>
    </row>
    <row r="150" spans="1:31">
      <c r="A150" s="94"/>
      <c r="B150" s="10">
        <v>2519.1</v>
      </c>
      <c r="C150" s="91"/>
      <c r="D150" s="91"/>
      <c r="E150" s="16">
        <v>23.9</v>
      </c>
      <c r="F150" s="16">
        <v>75.5</v>
      </c>
      <c r="G150" s="10">
        <v>5.0999999999999996</v>
      </c>
      <c r="H150" s="10">
        <v>5.9</v>
      </c>
      <c r="I150" s="12">
        <v>26.479723899913722</v>
      </c>
      <c r="J150" s="12">
        <v>10.16821397756687</v>
      </c>
      <c r="K150" s="12">
        <v>22.031130284728217</v>
      </c>
      <c r="L150" s="12">
        <v>23.160931837791207</v>
      </c>
      <c r="M150" s="12">
        <v>16.099672131147543</v>
      </c>
      <c r="N150" s="12">
        <v>7.0612597066436589</v>
      </c>
      <c r="O150" s="12">
        <v>4.0599999999999996</v>
      </c>
      <c r="P150" s="12">
        <v>1.54</v>
      </c>
      <c r="Q150" s="12">
        <v>1.23</v>
      </c>
      <c r="R150" s="12">
        <v>1.1399999999999999</v>
      </c>
      <c r="S150" s="12">
        <v>1.6692393380583299</v>
      </c>
      <c r="T150" s="12">
        <f t="shared" si="12"/>
        <v>34.628823585021323</v>
      </c>
      <c r="U150" s="12">
        <v>10.19</v>
      </c>
      <c r="V150" s="12">
        <v>47.38</v>
      </c>
      <c r="W150" s="12">
        <v>52.62</v>
      </c>
      <c r="X150" s="12">
        <v>4.8280220000000007</v>
      </c>
      <c r="Y150" s="12">
        <v>5.3619779999999988</v>
      </c>
      <c r="Z150" s="12">
        <v>32.1</v>
      </c>
      <c r="AA150" s="12">
        <v>67.900000000000006</v>
      </c>
      <c r="AB150" s="12">
        <v>3.6407830619999992</v>
      </c>
      <c r="AC150" s="21">
        <f t="shared" si="13"/>
        <v>20.123195973877472</v>
      </c>
      <c r="AD150" s="21">
        <f t="shared" si="14"/>
        <v>6.3661812808819649</v>
      </c>
      <c r="AE150" s="21">
        <f t="shared" si="15"/>
        <v>75.967040600253711</v>
      </c>
    </row>
    <row r="151" spans="1:31">
      <c r="A151" s="94"/>
      <c r="B151" s="10">
        <v>2519.29</v>
      </c>
      <c r="C151" s="91"/>
      <c r="D151" s="91"/>
      <c r="E151" s="16">
        <v>27.2</v>
      </c>
      <c r="F151" s="16">
        <v>351.4</v>
      </c>
      <c r="G151" s="10">
        <v>5.2899999999999636</v>
      </c>
      <c r="H151" s="10">
        <v>5.7800000000002001</v>
      </c>
      <c r="I151" s="12">
        <v>25.914765398208143</v>
      </c>
      <c r="J151" s="12">
        <v>10.892839722380156</v>
      </c>
      <c r="K151" s="12">
        <v>21.785679444760312</v>
      </c>
      <c r="L151" s="12">
        <v>22.779078785024961</v>
      </c>
      <c r="M151" s="12">
        <v>17.596125705383333</v>
      </c>
      <c r="N151" s="12">
        <v>5.1829530796416297</v>
      </c>
      <c r="O151" s="12">
        <v>4.93</v>
      </c>
      <c r="P151" s="12">
        <v>1.77</v>
      </c>
      <c r="Q151" s="12">
        <v>1.35</v>
      </c>
      <c r="R151" s="12">
        <v>0.98</v>
      </c>
      <c r="S151" s="12">
        <v>1.7467334077835948</v>
      </c>
      <c r="T151" s="12">
        <f t="shared" si="12"/>
        <v>34.020186075308132</v>
      </c>
      <c r="U151" s="12">
        <v>9.5976366496264252</v>
      </c>
      <c r="V151" s="12">
        <v>49.14</v>
      </c>
      <c r="W151" s="12">
        <v>50.86</v>
      </c>
      <c r="X151" s="12">
        <v>4.7153188859614632</v>
      </c>
      <c r="Y151" s="12">
        <v>4.8813579999999996</v>
      </c>
      <c r="Z151" s="12">
        <v>25.5</v>
      </c>
      <c r="AA151" s="12">
        <v>74.5</v>
      </c>
      <c r="AB151" s="12">
        <v>3.6366117099999995</v>
      </c>
      <c r="AC151" s="21">
        <f t="shared" si="13"/>
        <v>18.916188238756668</v>
      </c>
      <c r="AD151" s="21">
        <f t="shared" si="14"/>
        <v>7.3218682020402728</v>
      </c>
      <c r="AE151" s="21">
        <f t="shared" si="15"/>
        <v>72.094471941695843</v>
      </c>
    </row>
    <row r="152" spans="1:31">
      <c r="A152" s="94"/>
      <c r="B152" s="10">
        <v>2520.3000000000002</v>
      </c>
      <c r="C152" s="91"/>
      <c r="D152" s="91"/>
      <c r="E152" s="16">
        <v>28.6</v>
      </c>
      <c r="F152" s="16">
        <v>55.6</v>
      </c>
      <c r="G152" s="10">
        <v>6.3</v>
      </c>
      <c r="H152" s="10">
        <v>4.7699999999999996</v>
      </c>
      <c r="I152" s="12">
        <v>28.960751910762237</v>
      </c>
      <c r="J152" s="12">
        <v>11.686515182813467</v>
      </c>
      <c r="K152" s="12">
        <v>20.868777112166907</v>
      </c>
      <c r="L152" s="12">
        <v>20.953955794257382</v>
      </c>
      <c r="M152" s="12">
        <v>16.695021689733526</v>
      </c>
      <c r="N152" s="12">
        <v>4.258934104523858</v>
      </c>
      <c r="O152" s="12">
        <v>5.0199999999999996</v>
      </c>
      <c r="P152" s="12">
        <v>1.08</v>
      </c>
      <c r="Q152" s="12">
        <v>1.56</v>
      </c>
      <c r="R152" s="12">
        <v>1.1499999999999999</v>
      </c>
      <c r="S152" s="12">
        <v>1.9271332610002114</v>
      </c>
      <c r="T152" s="12">
        <f t="shared" si="12"/>
        <v>32.792935375270602</v>
      </c>
      <c r="U152" s="12">
        <v>8.7200000000000006</v>
      </c>
      <c r="V152" s="12">
        <v>44.76</v>
      </c>
      <c r="W152" s="12">
        <v>55.24</v>
      </c>
      <c r="X152" s="12">
        <v>3.9030720000000003</v>
      </c>
      <c r="Y152" s="12">
        <v>4.8169280000000008</v>
      </c>
      <c r="Z152" s="12">
        <v>15.6</v>
      </c>
      <c r="AA152" s="12">
        <v>84.4</v>
      </c>
      <c r="AB152" s="12">
        <v>4.0654872320000006</v>
      </c>
      <c r="AC152" s="21">
        <f t="shared" si="13"/>
        <v>18.507257639469625</v>
      </c>
      <c r="AD152" s="21">
        <f t="shared" si="14"/>
        <v>7.1795106019627282</v>
      </c>
      <c r="AE152" s="21">
        <f t="shared" si="15"/>
        <v>72.049770782833278</v>
      </c>
    </row>
    <row r="153" spans="1:31">
      <c r="A153" s="94"/>
      <c r="B153" s="10">
        <v>2520.8000000000002</v>
      </c>
      <c r="C153" s="91"/>
      <c r="D153" s="91"/>
      <c r="E153" s="16">
        <v>25.4</v>
      </c>
      <c r="F153" s="16">
        <v>82.7</v>
      </c>
      <c r="G153" s="10">
        <v>6.8</v>
      </c>
      <c r="H153" s="10">
        <v>4.26</v>
      </c>
      <c r="I153" s="12">
        <v>28.150979754637962</v>
      </c>
      <c r="J153" s="12">
        <v>12.667940889587085</v>
      </c>
      <c r="K153" s="12">
        <v>21.113234815978469</v>
      </c>
      <c r="L153" s="12">
        <v>22.008947808171495</v>
      </c>
      <c r="M153" s="12">
        <v>16.890587852782776</v>
      </c>
      <c r="N153" s="12">
        <v>5.11835995538872</v>
      </c>
      <c r="O153" s="12">
        <v>4.5</v>
      </c>
      <c r="P153" s="12">
        <v>2.54</v>
      </c>
      <c r="Q153" s="12">
        <v>1.62</v>
      </c>
      <c r="R153" s="12">
        <v>1.02</v>
      </c>
      <c r="S153" s="12">
        <v>2.1270248458491636</v>
      </c>
      <c r="T153" s="12">
        <f t="shared" si="12"/>
        <v>31.67621180269181</v>
      </c>
      <c r="U153" s="12">
        <v>6.3788967316249803</v>
      </c>
      <c r="V153" s="12">
        <v>34.83</v>
      </c>
      <c r="W153" s="12">
        <v>65.17</v>
      </c>
      <c r="X153" s="12">
        <v>2.2217697316249807</v>
      </c>
      <c r="Y153" s="12">
        <v>4.157127</v>
      </c>
      <c r="Z153" s="12">
        <v>3.4</v>
      </c>
      <c r="AA153" s="12">
        <v>96.6</v>
      </c>
      <c r="AB153" s="12">
        <v>4.0157846819999996</v>
      </c>
      <c r="AC153" s="21">
        <f t="shared" si="13"/>
        <v>18.605086736989179</v>
      </c>
      <c r="AD153" s="21">
        <f t="shared" si="14"/>
        <v>7.8790276038594467</v>
      </c>
      <c r="AE153" s="21">
        <f t="shared" si="15"/>
        <v>70.249986454306395</v>
      </c>
    </row>
    <row r="154" spans="1:31">
      <c r="A154" s="94"/>
      <c r="B154" s="10">
        <v>2521</v>
      </c>
      <c r="C154" s="91"/>
      <c r="D154" s="91"/>
      <c r="E154" s="16">
        <v>23</v>
      </c>
      <c r="F154" s="16">
        <v>11.6</v>
      </c>
      <c r="G154" s="10">
        <v>7</v>
      </c>
      <c r="H154" s="10">
        <v>4.07</v>
      </c>
      <c r="I154" s="12">
        <v>32.259161439418953</v>
      </c>
      <c r="J154" s="12">
        <v>12.453991416309014</v>
      </c>
      <c r="K154" s="12">
        <v>21.349699570815449</v>
      </c>
      <c r="L154" s="12">
        <v>22.767147573456583</v>
      </c>
      <c r="M154" s="12">
        <v>16.901845493562234</v>
      </c>
      <c r="N154" s="12">
        <v>5.865302079894354</v>
      </c>
      <c r="O154" s="12">
        <v>3.2</v>
      </c>
      <c r="P154" s="12">
        <v>2.36</v>
      </c>
      <c r="Q154" s="12">
        <v>1.02</v>
      </c>
      <c r="R154" s="12">
        <v>0.88</v>
      </c>
      <c r="S154" s="12">
        <v>2.4656545799323899</v>
      </c>
      <c r="T154" s="12">
        <f t="shared" si="12"/>
        <v>30.197594534278981</v>
      </c>
      <c r="U154" s="12">
        <v>3.7100000000000004</v>
      </c>
      <c r="V154" s="12">
        <v>19.340000000000003</v>
      </c>
      <c r="W154" s="12">
        <v>80.66</v>
      </c>
      <c r="X154" s="12">
        <v>0.71751399999999999</v>
      </c>
      <c r="Y154" s="12">
        <v>2.992486</v>
      </c>
      <c r="Z154" s="12">
        <v>8.6999999999999993</v>
      </c>
      <c r="AA154" s="12">
        <v>91.3</v>
      </c>
      <c r="AB154" s="12">
        <v>2.7321397179999996</v>
      </c>
      <c r="AC154" s="21">
        <f t="shared" si="13"/>
        <v>21.420234756590094</v>
      </c>
      <c r="AD154" s="21">
        <f t="shared" si="14"/>
        <v>5.8620504871583794</v>
      </c>
      <c r="AE154" s="21">
        <f t="shared" si="15"/>
        <v>78.51334507067503</v>
      </c>
    </row>
    <row r="155" spans="1:31">
      <c r="A155" s="94"/>
      <c r="B155" s="14">
        <v>2521.25</v>
      </c>
      <c r="C155" s="91"/>
      <c r="D155" s="91"/>
      <c r="E155" s="13">
        <v>29.7</v>
      </c>
      <c r="F155" s="14"/>
      <c r="G155" s="14">
        <v>7.25</v>
      </c>
      <c r="H155" s="14">
        <v>3.82</v>
      </c>
      <c r="I155" s="15">
        <v>30.422786177105827</v>
      </c>
      <c r="J155" s="15">
        <v>11.195585313174943</v>
      </c>
      <c r="K155" s="15">
        <v>19.992116630669546</v>
      </c>
      <c r="L155" s="15">
        <v>18.879511879049677</v>
      </c>
      <c r="M155" s="15">
        <v>12.794954643628509</v>
      </c>
      <c r="N155" s="15">
        <v>6.0845572354211654</v>
      </c>
      <c r="O155" s="15">
        <v>4.2</v>
      </c>
      <c r="P155" s="15">
        <v>1.0900000000000001</v>
      </c>
      <c r="Q155" s="15">
        <v>1.1599999999999999</v>
      </c>
      <c r="R155" s="15">
        <v>1.08</v>
      </c>
      <c r="S155" s="15">
        <v>1.8270340727607</v>
      </c>
      <c r="T155" s="15">
        <f t="shared" si="12"/>
        <v>33.443975332708192</v>
      </c>
      <c r="U155" s="15">
        <v>11.980000000000002</v>
      </c>
      <c r="V155" s="15">
        <v>61.18</v>
      </c>
      <c r="W155" s="15">
        <v>38.82</v>
      </c>
      <c r="X155" s="15">
        <v>7.3293640000000018</v>
      </c>
      <c r="Y155" s="15">
        <v>4.6506360000000004</v>
      </c>
      <c r="Z155" s="15">
        <v>23.4</v>
      </c>
      <c r="AA155" s="15">
        <v>76.599999999999994</v>
      </c>
      <c r="AB155" s="15">
        <v>3.5623871760000001</v>
      </c>
      <c r="AC155" s="40">
        <f t="shared" si="13"/>
        <v>17.311436616608511</v>
      </c>
      <c r="AD155" s="40">
        <f t="shared" si="14"/>
        <v>6.2264488227693793</v>
      </c>
      <c r="AE155" s="40">
        <f t="shared" si="15"/>
        <v>73.547119010305011</v>
      </c>
    </row>
    <row r="156" spans="1:31">
      <c r="A156" s="94"/>
      <c r="B156" s="10">
        <v>2522.39</v>
      </c>
      <c r="C156" s="91"/>
      <c r="D156" s="91"/>
      <c r="E156" s="16">
        <v>17.5</v>
      </c>
      <c r="F156" s="17">
        <v>1.6791</v>
      </c>
      <c r="G156" s="10">
        <v>8.3899999999998727</v>
      </c>
      <c r="H156" s="10">
        <v>2.680000000000291</v>
      </c>
      <c r="I156" s="12">
        <v>27.227960528824394</v>
      </c>
      <c r="J156" s="12">
        <v>11.816934869509787</v>
      </c>
      <c r="K156" s="12">
        <v>24.477936515413134</v>
      </c>
      <c r="L156" s="12">
        <v>22.326927633636004</v>
      </c>
      <c r="M156" s="12">
        <v>16.881335527871126</v>
      </c>
      <c r="N156" s="12">
        <v>5.4455921057648791</v>
      </c>
      <c r="O156" s="12">
        <v>4.0999999999999996</v>
      </c>
      <c r="P156" s="12">
        <v>1.98</v>
      </c>
      <c r="Q156" s="12">
        <v>1.25</v>
      </c>
      <c r="R156" s="12">
        <v>1.1299999999999999</v>
      </c>
      <c r="S156" s="12">
        <v>1.78764476479172</v>
      </c>
      <c r="T156" s="12">
        <f t="shared" si="12"/>
        <v>33.720151351668626</v>
      </c>
      <c r="U156" s="12">
        <v>6.690240452616691</v>
      </c>
      <c r="V156" s="12">
        <v>29.299999999999997</v>
      </c>
      <c r="W156" s="12">
        <v>70.7</v>
      </c>
      <c r="X156" s="12">
        <v>1.9602404526166901</v>
      </c>
      <c r="Y156" s="12">
        <v>4.7300000000000004</v>
      </c>
      <c r="Z156" s="12">
        <v>17.899999999999999</v>
      </c>
      <c r="AA156" s="12">
        <v>82.1</v>
      </c>
      <c r="AB156" s="12">
        <v>3.8833300000000004</v>
      </c>
      <c r="AC156" s="21">
        <f t="shared" si="13"/>
        <v>21.885637623618479</v>
      </c>
      <c r="AD156" s="21">
        <f t="shared" si="14"/>
        <v>6.6084750570418773</v>
      </c>
      <c r="AE156" s="21">
        <f t="shared" si="15"/>
        <v>76.807577301653566</v>
      </c>
    </row>
    <row r="157" spans="1:31">
      <c r="A157" s="94"/>
      <c r="B157" s="10">
        <v>2522.41</v>
      </c>
      <c r="C157" s="91"/>
      <c r="D157" s="91"/>
      <c r="E157" s="16">
        <v>18.600000000000001</v>
      </c>
      <c r="F157" s="17">
        <v>3.1040000000000001</v>
      </c>
      <c r="G157" s="10">
        <v>8.4099999999998545</v>
      </c>
      <c r="H157" s="10">
        <v>2.6600000000003092</v>
      </c>
      <c r="I157" s="12">
        <v>25.800819807166608</v>
      </c>
      <c r="J157" s="12">
        <v>14.551662371241967</v>
      </c>
      <c r="K157" s="12">
        <v>21.827493556862951</v>
      </c>
      <c r="L157" s="12">
        <v>19.71182633267529</v>
      </c>
      <c r="M157" s="12">
        <v>14.551662371241967</v>
      </c>
      <c r="N157" s="12">
        <v>5.1601639614333221</v>
      </c>
      <c r="O157" s="12">
        <v>5.5</v>
      </c>
      <c r="P157" s="12">
        <v>1.1200000000000001</v>
      </c>
      <c r="Q157" s="12">
        <v>1.87</v>
      </c>
      <c r="R157" s="12">
        <v>1.76</v>
      </c>
      <c r="S157" s="12">
        <v>1.679881132657808</v>
      </c>
      <c r="T157" s="12">
        <f t="shared" si="12"/>
        <v>34.541916898649241</v>
      </c>
      <c r="U157" s="12">
        <v>7.8581979320531765</v>
      </c>
      <c r="V157" s="12">
        <v>32.299999999999997</v>
      </c>
      <c r="W157" s="12">
        <v>67.7</v>
      </c>
      <c r="X157" s="12">
        <v>2.5381979320531758</v>
      </c>
      <c r="Y157" s="12">
        <v>5.32</v>
      </c>
      <c r="Z157" s="12"/>
      <c r="AA157" s="12">
        <v>100</v>
      </c>
      <c r="AB157" s="12">
        <v>5.32</v>
      </c>
      <c r="AC157" s="21">
        <f t="shared" si="13"/>
        <v>20.06759962732383</v>
      </c>
      <c r="AD157" s="21">
        <f t="shared" si="14"/>
        <v>8.1930710381993066</v>
      </c>
      <c r="AE157" s="21">
        <f t="shared" si="15"/>
        <v>71.008929210606027</v>
      </c>
    </row>
    <row r="158" spans="1:31">
      <c r="A158" s="99" t="s">
        <v>5</v>
      </c>
      <c r="B158" s="14">
        <v>2281</v>
      </c>
      <c r="C158" s="91" t="s">
        <v>356</v>
      </c>
      <c r="D158" s="91" t="s">
        <v>334</v>
      </c>
      <c r="E158" s="13">
        <v>20.8</v>
      </c>
      <c r="F158" s="18">
        <v>3.6465000000000001</v>
      </c>
      <c r="G158" s="14">
        <v>0.75</v>
      </c>
      <c r="H158" s="14">
        <v>2.92</v>
      </c>
      <c r="I158" s="39">
        <v>39.798497074832042</v>
      </c>
      <c r="J158" s="39">
        <v>1.5753571758787683</v>
      </c>
      <c r="K158" s="39">
        <v>25.205714814060293</v>
      </c>
      <c r="L158" s="15">
        <v>14.758609331916881</v>
      </c>
      <c r="M158" s="39">
        <v>3.1507143517575367</v>
      </c>
      <c r="N158" s="39">
        <v>11.607894980159346</v>
      </c>
      <c r="O158" s="15">
        <v>9.1999999999999993</v>
      </c>
      <c r="P158" s="15">
        <v>1.43</v>
      </c>
      <c r="Q158" s="15">
        <v>0.63</v>
      </c>
      <c r="R158" s="15">
        <v>0.47</v>
      </c>
      <c r="S158" s="15">
        <v>1.7885152064942855</v>
      </c>
      <c r="T158" s="15">
        <f t="shared" si="12"/>
        <v>33.713916856198765</v>
      </c>
      <c r="U158" s="15">
        <v>4.9318216033120059</v>
      </c>
      <c r="V158" s="15">
        <v>46.86</v>
      </c>
      <c r="W158" s="15">
        <v>53.14</v>
      </c>
      <c r="X158" s="15">
        <v>2.3110516033120061</v>
      </c>
      <c r="Y158" s="15">
        <v>2.6207699999999998</v>
      </c>
      <c r="Z158" s="15">
        <v>34.5</v>
      </c>
      <c r="AA158" s="15">
        <v>65.5</v>
      </c>
      <c r="AB158" s="15">
        <v>1.7166043499999999</v>
      </c>
      <c r="AC158" s="40">
        <f t="shared" si="13"/>
        <v>20.461324666492157</v>
      </c>
      <c r="AD158" s="40">
        <f t="shared" si="14"/>
        <v>9.3298866166204704</v>
      </c>
      <c r="AE158" s="40">
        <f t="shared" si="15"/>
        <v>68.682419362017725</v>
      </c>
    </row>
    <row r="159" spans="1:31">
      <c r="A159" s="99"/>
      <c r="B159" s="14">
        <v>2287</v>
      </c>
      <c r="C159" s="91"/>
      <c r="D159" s="91"/>
      <c r="E159" s="13">
        <v>22.2</v>
      </c>
      <c r="F159" s="13">
        <v>22.596</v>
      </c>
      <c r="G159" s="14">
        <v>1.75</v>
      </c>
      <c r="H159" s="14">
        <v>6.9200000000000701</v>
      </c>
      <c r="I159" s="39">
        <v>35.988467419707895</v>
      </c>
      <c r="J159" s="39">
        <v>3.290374164087579</v>
      </c>
      <c r="K159" s="39">
        <v>23.85521268963495</v>
      </c>
      <c r="L159" s="15">
        <v>19.19384929051088</v>
      </c>
      <c r="M159" s="39">
        <v>12.338903115328423</v>
      </c>
      <c r="N159" s="39">
        <v>6.854946175182457</v>
      </c>
      <c r="O159" s="15">
        <v>6.3</v>
      </c>
      <c r="P159" s="15">
        <v>3.11</v>
      </c>
      <c r="Q159" s="15">
        <v>0.67</v>
      </c>
      <c r="R159" s="15">
        <v>0.59</v>
      </c>
      <c r="S159" s="15">
        <v>1.6385954849500599</v>
      </c>
      <c r="T159" s="15">
        <f t="shared" si="12"/>
        <v>34.885383314752588</v>
      </c>
      <c r="U159" s="15">
        <v>7.0020964360586992</v>
      </c>
      <c r="V159" s="15">
        <v>52.3</v>
      </c>
      <c r="W159" s="15">
        <v>47.7</v>
      </c>
      <c r="X159" s="15">
        <v>3.6620964360586994</v>
      </c>
      <c r="Y159" s="15">
        <v>3.34</v>
      </c>
      <c r="Z159" s="15">
        <v>45.6</v>
      </c>
      <c r="AA159" s="15">
        <v>54.4</v>
      </c>
      <c r="AB159" s="15">
        <v>1.8169599999999999</v>
      </c>
      <c r="AC159" s="40">
        <f t="shared" si="13"/>
        <v>20.908205035641302</v>
      </c>
      <c r="AD159" s="40">
        <f t="shared" si="14"/>
        <v>8.4390945226970722</v>
      </c>
      <c r="AE159" s="40">
        <f t="shared" si="15"/>
        <v>71.244050901782913</v>
      </c>
    </row>
    <row r="160" spans="1:31">
      <c r="A160" s="99"/>
      <c r="B160" s="10">
        <v>2297.5</v>
      </c>
      <c r="C160" s="91"/>
      <c r="D160" s="91"/>
      <c r="E160" s="16">
        <v>19</v>
      </c>
      <c r="F160" s="17">
        <v>1.8149999999999999</v>
      </c>
      <c r="G160" s="10">
        <v>0.35</v>
      </c>
      <c r="H160" s="10">
        <v>6.65999999999985</v>
      </c>
      <c r="I160" s="11">
        <v>39.018661553115734</v>
      </c>
      <c r="J160" s="11">
        <v>5.0464135608696346</v>
      </c>
      <c r="K160" s="11">
        <v>21.867792097101752</v>
      </c>
      <c r="L160" s="12">
        <v>18.685603477103204</v>
      </c>
      <c r="M160" s="11">
        <v>12.616033902174088</v>
      </c>
      <c r="N160" s="11">
        <v>6.0695695749291145</v>
      </c>
      <c r="O160" s="12">
        <v>7.5</v>
      </c>
      <c r="P160" s="12">
        <v>1.76</v>
      </c>
      <c r="Q160" s="12">
        <v>0.84</v>
      </c>
      <c r="R160" s="12">
        <v>0.52</v>
      </c>
      <c r="S160" s="12">
        <v>1.7896840817480368</v>
      </c>
      <c r="T160" s="12">
        <f t="shared" si="12"/>
        <v>33.705554385013528</v>
      </c>
      <c r="U160" s="12">
        <v>4.761529311809686</v>
      </c>
      <c r="V160" s="12">
        <v>41.15</v>
      </c>
      <c r="W160" s="12">
        <v>58.85</v>
      </c>
      <c r="X160" s="12">
        <v>1.9593693118096858</v>
      </c>
      <c r="Y160" s="12">
        <v>2.8021600000000002</v>
      </c>
      <c r="Z160" s="12">
        <v>23.4</v>
      </c>
      <c r="AA160" s="12">
        <v>76.599999999999994</v>
      </c>
      <c r="AB160" s="12">
        <v>2.14645456</v>
      </c>
      <c r="AC160" s="21">
        <f t="shared" si="13"/>
        <v>21.654876203950607</v>
      </c>
      <c r="AD160" s="21">
        <f t="shared" si="14"/>
        <v>8.3202521471404438</v>
      </c>
      <c r="AE160" s="21">
        <f t="shared" si="15"/>
        <v>72.242813943321778</v>
      </c>
    </row>
    <row r="161" spans="1:31">
      <c r="A161" s="99"/>
      <c r="B161" s="10">
        <v>2314</v>
      </c>
      <c r="C161" s="91"/>
      <c r="D161" s="91"/>
      <c r="E161" s="16">
        <v>28.7</v>
      </c>
      <c r="F161" s="17">
        <v>115.3896</v>
      </c>
      <c r="G161" s="10">
        <v>6.8400000000001455</v>
      </c>
      <c r="H161" s="10">
        <v>3.6799999999998398</v>
      </c>
      <c r="I161" s="11">
        <v>27.164895415319879</v>
      </c>
      <c r="J161" s="11">
        <v>6.2639052957678789</v>
      </c>
      <c r="K161" s="11">
        <v>21.923668535187574</v>
      </c>
      <c r="L161" s="12">
        <v>22.083462037630635</v>
      </c>
      <c r="M161" s="11">
        <v>14.093786915477729</v>
      </c>
      <c r="N161" s="11">
        <v>7.9896751221529065</v>
      </c>
      <c r="O161" s="12">
        <v>4.5999999999999996</v>
      </c>
      <c r="P161" s="12">
        <v>3.11</v>
      </c>
      <c r="Q161" s="12">
        <v>1.96</v>
      </c>
      <c r="R161" s="12">
        <v>1.1399999999999999</v>
      </c>
      <c r="S161" s="12">
        <v>1.4824795345627331</v>
      </c>
      <c r="T161" s="12">
        <f t="shared" si="12"/>
        <v>36.357093511988687</v>
      </c>
      <c r="U161" s="12">
        <v>11.754068716094034</v>
      </c>
      <c r="V161" s="12">
        <v>44.7</v>
      </c>
      <c r="W161" s="12">
        <v>55.3</v>
      </c>
      <c r="X161" s="12">
        <v>5.2540687160940331</v>
      </c>
      <c r="Y161" s="12">
        <v>6.5</v>
      </c>
      <c r="Z161" s="12">
        <v>25.5</v>
      </c>
      <c r="AA161" s="12">
        <v>74.5</v>
      </c>
      <c r="AB161" s="12">
        <v>4.8425000000000002</v>
      </c>
      <c r="AC161" s="21">
        <f t="shared" si="13"/>
        <v>17.812176553187978</v>
      </c>
      <c r="AD161" s="21">
        <f t="shared" si="14"/>
        <v>8.8845037146003776</v>
      </c>
      <c r="AE161" s="21">
        <f t="shared" si="15"/>
        <v>66.720567405827495</v>
      </c>
    </row>
    <row r="162" spans="1:31">
      <c r="A162" s="99"/>
      <c r="B162" s="10">
        <v>2326</v>
      </c>
      <c r="C162" s="91"/>
      <c r="D162" s="91"/>
      <c r="E162" s="16">
        <v>20.3</v>
      </c>
      <c r="F162" s="17">
        <v>1.7276</v>
      </c>
      <c r="G162" s="10">
        <v>5.8400000000001002</v>
      </c>
      <c r="H162" s="10">
        <v>4.6799999999998363</v>
      </c>
      <c r="I162" s="11">
        <v>30.246022805486692</v>
      </c>
      <c r="J162" s="11">
        <v>4.1588281357544208</v>
      </c>
      <c r="K162" s="11">
        <v>23.289437560224755</v>
      </c>
      <c r="L162" s="12">
        <v>24.180014898386307</v>
      </c>
      <c r="M162" s="11">
        <v>18.298843797319453</v>
      </c>
      <c r="N162" s="11">
        <v>5.8811711010668573</v>
      </c>
      <c r="O162" s="12">
        <v>4.3</v>
      </c>
      <c r="P162" s="12">
        <v>2.87</v>
      </c>
      <c r="Q162" s="12">
        <v>1.17</v>
      </c>
      <c r="R162" s="12">
        <v>1.0874999999999999</v>
      </c>
      <c r="S162" s="12">
        <v>1.8845478942346088</v>
      </c>
      <c r="T162" s="12">
        <f t="shared" si="12"/>
        <v>33.061455566641683</v>
      </c>
      <c r="U162" s="12">
        <v>6.6981966001478179</v>
      </c>
      <c r="V162" s="12">
        <v>32.349999999999994</v>
      </c>
      <c r="W162" s="12">
        <v>67.650000000000006</v>
      </c>
      <c r="X162" s="12">
        <v>2.1668666001478187</v>
      </c>
      <c r="Y162" s="12">
        <v>4.5313299999999996</v>
      </c>
      <c r="Z162" s="12">
        <v>25.4</v>
      </c>
      <c r="AA162" s="12">
        <v>74.599999999999994</v>
      </c>
      <c r="AB162" s="12">
        <v>3.3803721799999993</v>
      </c>
      <c r="AC162" s="21">
        <f t="shared" si="13"/>
        <v>20.191832635266586</v>
      </c>
      <c r="AD162" s="21">
        <f t="shared" si="14"/>
        <v>7.523914978310243</v>
      </c>
      <c r="AE162" s="21">
        <f t="shared" si="15"/>
        <v>72.853285131574154</v>
      </c>
    </row>
    <row r="163" spans="1:31">
      <c r="A163" s="99"/>
      <c r="B163" s="10">
        <v>2336.5</v>
      </c>
      <c r="C163" s="91"/>
      <c r="D163" s="91"/>
      <c r="E163" s="16">
        <v>19.600000000000001</v>
      </c>
      <c r="F163" s="17">
        <v>1.97</v>
      </c>
      <c r="G163" s="10">
        <v>3.4</v>
      </c>
      <c r="H163" s="10">
        <v>3.2</v>
      </c>
      <c r="I163" s="11">
        <v>36.942982332648199</v>
      </c>
      <c r="J163" s="11">
        <v>6.5596319849189983</v>
      </c>
      <c r="K163" s="11">
        <v>22.958711947216493</v>
      </c>
      <c r="L163" s="12">
        <v>18.606648418760621</v>
      </c>
      <c r="M163" s="11">
        <v>12.299309971723121</v>
      </c>
      <c r="N163" s="11">
        <v>6.3073384470374974</v>
      </c>
      <c r="O163" s="12">
        <v>3.8</v>
      </c>
      <c r="P163" s="12">
        <v>2.2000000000000002</v>
      </c>
      <c r="Q163" s="12">
        <v>1.05</v>
      </c>
      <c r="R163" s="12">
        <v>0.92</v>
      </c>
      <c r="S163" s="12">
        <v>1.8744978290776766</v>
      </c>
      <c r="T163" s="12">
        <f t="shared" si="12"/>
        <v>33.126605239424393</v>
      </c>
      <c r="U163" s="12">
        <v>6.962025316455696</v>
      </c>
      <c r="V163" s="12">
        <v>36.799999999999997</v>
      </c>
      <c r="W163" s="12">
        <v>63.2</v>
      </c>
      <c r="X163" s="12">
        <v>2.5620253164556961</v>
      </c>
      <c r="Y163" s="12">
        <v>4.4000000000000004</v>
      </c>
      <c r="Z163" s="12">
        <v>17.600000000000001</v>
      </c>
      <c r="AA163" s="12">
        <v>82.4</v>
      </c>
      <c r="AB163" s="12">
        <v>3.6256000000000004</v>
      </c>
      <c r="AC163" s="21">
        <f t="shared" si="13"/>
        <v>21.388283887859256</v>
      </c>
      <c r="AD163" s="21">
        <f t="shared" si="14"/>
        <v>6.2653537741376164</v>
      </c>
      <c r="AE163" s="21">
        <f t="shared" si="15"/>
        <v>77.343473395010861</v>
      </c>
    </row>
    <row r="164" spans="1:31">
      <c r="A164" s="99"/>
      <c r="B164" s="10">
        <v>2343.5</v>
      </c>
      <c r="C164" s="91"/>
      <c r="D164" s="91"/>
      <c r="E164" s="16">
        <v>25</v>
      </c>
      <c r="F164" s="10"/>
      <c r="G164" s="10">
        <v>1.2600000000002183</v>
      </c>
      <c r="H164" s="10">
        <v>2.5500000000001801</v>
      </c>
      <c r="I164" s="11">
        <v>29.950387106639386</v>
      </c>
      <c r="J164" s="11">
        <v>8.914644632917371</v>
      </c>
      <c r="K164" s="11">
        <v>19.450133744546989</v>
      </c>
      <c r="L164" s="12">
        <v>23.396537692715949</v>
      </c>
      <c r="M164" s="11">
        <v>14.587600308410245</v>
      </c>
      <c r="N164" s="11">
        <v>8.8089373843057022</v>
      </c>
      <c r="O164" s="12">
        <v>5.2</v>
      </c>
      <c r="P164" s="12">
        <v>2.5</v>
      </c>
      <c r="Q164" s="12">
        <v>0.64249999999999996</v>
      </c>
      <c r="R164" s="12">
        <v>0.43</v>
      </c>
      <c r="S164" s="12">
        <v>1.7602433185353141</v>
      </c>
      <c r="T164" s="12">
        <f t="shared" si="12"/>
        <v>33.919565074818706</v>
      </c>
      <c r="U164" s="12">
        <v>5.5157968231803105</v>
      </c>
      <c r="V164" s="12">
        <v>42.71</v>
      </c>
      <c r="W164" s="12">
        <v>57.29</v>
      </c>
      <c r="X164" s="12">
        <v>2.3557968231803108</v>
      </c>
      <c r="Y164" s="12">
        <v>3.16</v>
      </c>
      <c r="Z164" s="12">
        <v>41.2</v>
      </c>
      <c r="AA164" s="12">
        <v>58.8</v>
      </c>
      <c r="AB164" s="12">
        <v>1.85808</v>
      </c>
      <c r="AC164" s="21">
        <f t="shared" si="13"/>
        <v>22.903836377092993</v>
      </c>
      <c r="AD164" s="21">
        <f t="shared" si="14"/>
        <v>6.7632609538195148</v>
      </c>
      <c r="AE164" s="21">
        <f t="shared" si="15"/>
        <v>77.202822108341778</v>
      </c>
    </row>
    <row r="165" spans="1:31">
      <c r="A165" s="99"/>
      <c r="B165" s="10">
        <v>2353</v>
      </c>
      <c r="C165" s="91"/>
      <c r="D165" s="91"/>
      <c r="E165" s="16">
        <v>26.6</v>
      </c>
      <c r="F165" s="10"/>
      <c r="G165" s="10">
        <v>2.7600000000002201</v>
      </c>
      <c r="H165" s="10">
        <v>2.0500000000001819</v>
      </c>
      <c r="I165" s="11">
        <v>28.135034858892229</v>
      </c>
      <c r="J165" s="11">
        <v>5.550275058526922</v>
      </c>
      <c r="K165" s="11">
        <v>19.822410923310439</v>
      </c>
      <c r="L165" s="12">
        <v>27.060788073370897</v>
      </c>
      <c r="M165" s="11">
        <v>14.272135864783516</v>
      </c>
      <c r="N165" s="11">
        <v>12.788652208587378</v>
      </c>
      <c r="O165" s="12">
        <v>7</v>
      </c>
      <c r="P165" s="12">
        <v>1.7</v>
      </c>
      <c r="Q165" s="12">
        <v>1.23</v>
      </c>
      <c r="R165" s="12">
        <v>1.1399999999999999</v>
      </c>
      <c r="S165" s="12">
        <v>1.5541599500488501</v>
      </c>
      <c r="T165" s="12">
        <f t="shared" si="12"/>
        <v>35.644648128900897</v>
      </c>
      <c r="U165" s="12">
        <v>8.3614910858995142</v>
      </c>
      <c r="V165" s="12">
        <v>38.299999999999997</v>
      </c>
      <c r="W165" s="12">
        <v>61.7</v>
      </c>
      <c r="X165" s="12">
        <v>3.2024510858995137</v>
      </c>
      <c r="Y165" s="12">
        <v>5.1590400000000001</v>
      </c>
      <c r="Z165" s="12">
        <v>28.7</v>
      </c>
      <c r="AA165" s="12">
        <v>71.3</v>
      </c>
      <c r="AB165" s="12">
        <v>3.6783955199999996</v>
      </c>
      <c r="AC165" s="21">
        <f t="shared" si="13"/>
        <v>20.123441852805442</v>
      </c>
      <c r="AD165" s="21">
        <f t="shared" si="14"/>
        <v>8.8423349868944392</v>
      </c>
      <c r="AE165" s="21">
        <f t="shared" si="15"/>
        <v>69.473164708031163</v>
      </c>
    </row>
    <row r="166" spans="1:31">
      <c r="A166" s="99"/>
      <c r="B166" s="10">
        <v>2365</v>
      </c>
      <c r="C166" s="91"/>
      <c r="D166" s="91"/>
      <c r="E166" s="16">
        <v>26.3</v>
      </c>
      <c r="F166" s="10"/>
      <c r="G166" s="10">
        <v>2.9200000000000728</v>
      </c>
      <c r="H166" s="10">
        <v>5.8000000000001997</v>
      </c>
      <c r="I166" s="11">
        <v>34.123056168557831</v>
      </c>
      <c r="J166" s="11">
        <v>4.6940008973333214</v>
      </c>
      <c r="K166" s="11">
        <v>19.558337072222169</v>
      </c>
      <c r="L166" s="12">
        <v>22.254890779200892</v>
      </c>
      <c r="M166" s="11">
        <v>16.429003140666627</v>
      </c>
      <c r="N166" s="11">
        <v>5.8258876385342644</v>
      </c>
      <c r="O166" s="12">
        <v>5.6</v>
      </c>
      <c r="P166" s="12">
        <v>2.76</v>
      </c>
      <c r="Q166" s="12">
        <v>0.81</v>
      </c>
      <c r="R166" s="12">
        <v>0.81</v>
      </c>
      <c r="S166" s="12">
        <v>1.6974027363929471</v>
      </c>
      <c r="T166" s="12">
        <f t="shared" si="12"/>
        <v>34.401200119462203</v>
      </c>
      <c r="U166" s="12">
        <v>9.3897150826857931</v>
      </c>
      <c r="V166" s="12">
        <v>49.81</v>
      </c>
      <c r="W166" s="12">
        <v>50.19</v>
      </c>
      <c r="X166" s="12">
        <v>4.6770170826857935</v>
      </c>
      <c r="Y166" s="12">
        <v>4.7126979999999996</v>
      </c>
      <c r="Z166" s="12">
        <v>31.4</v>
      </c>
      <c r="AA166" s="12">
        <v>68.599999999999994</v>
      </c>
      <c r="AB166" s="12">
        <v>3.2329108279999996</v>
      </c>
      <c r="AC166" s="21">
        <f t="shared" si="13"/>
        <v>18.642480368500614</v>
      </c>
      <c r="AD166" s="21">
        <f t="shared" si="14"/>
        <v>8.119480459223638</v>
      </c>
      <c r="AE166" s="21">
        <f t="shared" si="15"/>
        <v>69.660367894970534</v>
      </c>
    </row>
    <row r="167" spans="1:31">
      <c r="A167" s="99"/>
      <c r="B167" s="10">
        <v>2384.8000000000002</v>
      </c>
      <c r="C167" s="91"/>
      <c r="D167" s="91"/>
      <c r="E167" s="16">
        <v>25.5</v>
      </c>
      <c r="F167" s="10"/>
      <c r="G167" s="10">
        <v>10.72</v>
      </c>
      <c r="H167" s="10">
        <v>10</v>
      </c>
      <c r="I167" s="11">
        <v>41.736803799986532</v>
      </c>
      <c r="J167" s="11">
        <v>6.1677721171091209</v>
      </c>
      <c r="K167" s="11">
        <v>17.622206048883204</v>
      </c>
      <c r="L167" s="12">
        <v>19.801794691771395</v>
      </c>
      <c r="M167" s="11">
        <v>11.454433931774084</v>
      </c>
      <c r="N167" s="11">
        <v>8.3473607599973079</v>
      </c>
      <c r="O167" s="12">
        <v>3.4</v>
      </c>
      <c r="P167" s="12">
        <v>1.88</v>
      </c>
      <c r="Q167" s="12">
        <v>1.04</v>
      </c>
      <c r="R167" s="12">
        <v>0.88</v>
      </c>
      <c r="S167" s="12">
        <v>1.7518454748335495</v>
      </c>
      <c r="T167" s="12">
        <f t="shared" si="12"/>
        <v>33.981929190658683</v>
      </c>
      <c r="U167" s="12">
        <v>7.4714233422497536</v>
      </c>
      <c r="V167" s="12">
        <v>28.97</v>
      </c>
      <c r="W167" s="12">
        <v>71.03</v>
      </c>
      <c r="X167" s="12">
        <v>2.1644713422497532</v>
      </c>
      <c r="Y167" s="12">
        <v>5.3069519999999999</v>
      </c>
      <c r="Z167" s="12">
        <v>35.4</v>
      </c>
      <c r="AA167" s="12">
        <v>64.599999999999994</v>
      </c>
      <c r="AB167" s="12">
        <v>3.4282909919999995</v>
      </c>
      <c r="AC167" s="21">
        <f t="shared" si="13"/>
        <v>22.630760531565706</v>
      </c>
      <c r="AD167" s="21">
        <f t="shared" si="14"/>
        <v>5.5705852417272679</v>
      </c>
      <c r="AE167" s="21">
        <f t="shared" si="15"/>
        <v>80.247094282278255</v>
      </c>
    </row>
    <row r="168" spans="1:31">
      <c r="A168" s="99"/>
      <c r="B168" s="10">
        <v>2397.1999999999998</v>
      </c>
      <c r="C168" s="91"/>
      <c r="D168" s="91"/>
      <c r="E168" s="10">
        <v>16.5</v>
      </c>
      <c r="F168" s="10"/>
      <c r="G168" s="10">
        <v>0.8</v>
      </c>
      <c r="H168" s="10">
        <v>9.3000000000000007</v>
      </c>
      <c r="I168" s="11">
        <v>39.557972240044116</v>
      </c>
      <c r="J168" s="11">
        <v>7.2334577810366376</v>
      </c>
      <c r="K168" s="11">
        <v>16.275280007332434</v>
      </c>
      <c r="L168" s="12">
        <v>24.789662603760977</v>
      </c>
      <c r="M168" s="11">
        <v>15.371097784702856</v>
      </c>
      <c r="N168" s="11">
        <v>9.4185648190581244</v>
      </c>
      <c r="O168" s="12">
        <v>6.21</v>
      </c>
      <c r="P168" s="12">
        <v>2.85</v>
      </c>
      <c r="Q168" s="12">
        <v>0.35</v>
      </c>
      <c r="R168" s="12">
        <v>0.31</v>
      </c>
      <c r="S168" s="12">
        <v>2.04666114062882</v>
      </c>
      <c r="T168" s="12">
        <f t="shared" si="12"/>
        <v>32.098955291819415</v>
      </c>
      <c r="U168" s="12">
        <v>2.4236273678258415</v>
      </c>
      <c r="V168" s="12">
        <v>29.260000000000005</v>
      </c>
      <c r="W168" s="12">
        <v>70.739999999999995</v>
      </c>
      <c r="X168" s="12">
        <v>0.70915336782584137</v>
      </c>
      <c r="Y168" s="12">
        <v>1.7144740000000001</v>
      </c>
      <c r="Z168" s="12">
        <v>32.299999999999997</v>
      </c>
      <c r="AA168" s="12">
        <v>67.7</v>
      </c>
      <c r="AB168" s="12">
        <v>1.1606988980000001</v>
      </c>
      <c r="AC168" s="21">
        <f t="shared" si="13"/>
        <v>22.713580502054178</v>
      </c>
      <c r="AD168" s="21">
        <f t="shared" si="14"/>
        <v>7.5122399752003339</v>
      </c>
      <c r="AE168" s="21">
        <f t="shared" si="15"/>
        <v>75.146282692794287</v>
      </c>
    </row>
    <row r="169" spans="1:31">
      <c r="A169" s="100"/>
      <c r="B169" s="14">
        <v>2416.8000000000002</v>
      </c>
      <c r="C169" s="92"/>
      <c r="D169" s="92"/>
      <c r="E169" s="14">
        <v>12.3</v>
      </c>
      <c r="F169" s="14"/>
      <c r="G169" s="14">
        <v>0.2</v>
      </c>
      <c r="H169" s="14">
        <v>10.7</v>
      </c>
      <c r="I169" s="39">
        <v>38.177138218107409</v>
      </c>
      <c r="J169" s="39">
        <v>9.2579560178910469</v>
      </c>
      <c r="K169" s="39">
        <v>18.515912035782094</v>
      </c>
      <c r="L169" s="15">
        <v>24.299748475825368</v>
      </c>
      <c r="M169" s="39">
        <v>16.664320832203884</v>
      </c>
      <c r="N169" s="39">
        <v>7.6354276436214823</v>
      </c>
      <c r="O169" s="15">
        <v>5.4</v>
      </c>
      <c r="P169" s="15">
        <v>2.77</v>
      </c>
      <c r="Q169" s="15">
        <v>0.15</v>
      </c>
      <c r="R169" s="15">
        <v>0.12</v>
      </c>
      <c r="S169" s="15">
        <v>1.8094129222877495</v>
      </c>
      <c r="T169" s="15">
        <f t="shared" si="12"/>
        <v>33.566038717268668</v>
      </c>
      <c r="U169" s="15">
        <v>1.3092452523940918</v>
      </c>
      <c r="V169" s="15">
        <v>38.39</v>
      </c>
      <c r="W169" s="15">
        <v>61.61</v>
      </c>
      <c r="X169" s="15">
        <v>0.50261925239409189</v>
      </c>
      <c r="Y169" s="15">
        <v>0.80662599999999995</v>
      </c>
      <c r="Z169" s="15">
        <v>25.3</v>
      </c>
      <c r="AA169" s="15">
        <v>74.7</v>
      </c>
      <c r="AB169" s="15">
        <v>0.60254962200000006</v>
      </c>
      <c r="AC169" s="40">
        <f t="shared" si="13"/>
        <v>26.389578160847865</v>
      </c>
      <c r="AD169" s="40">
        <f t="shared" si="14"/>
        <v>6.2127196032244401</v>
      </c>
      <c r="AE169" s="40">
        <f t="shared" si="15"/>
        <v>80.943921044513473</v>
      </c>
    </row>
    <row r="170" spans="1:31" ht="14.25" customHeight="1">
      <c r="A170" s="98" t="s">
        <v>9</v>
      </c>
      <c r="B170" s="10">
        <v>2627</v>
      </c>
      <c r="C170" s="90" t="s">
        <v>356</v>
      </c>
      <c r="D170" s="90" t="s">
        <v>334</v>
      </c>
      <c r="E170" s="10"/>
      <c r="F170" s="10"/>
      <c r="G170" s="10">
        <v>0.5</v>
      </c>
      <c r="H170" s="10">
        <v>0.6</v>
      </c>
      <c r="I170" s="12">
        <v>37.663570691434465</v>
      </c>
      <c r="J170" s="12">
        <v>16.609634674922599</v>
      </c>
      <c r="K170" s="12">
        <v>23.068937048503606</v>
      </c>
      <c r="L170" s="12">
        <v>13.897857585139318</v>
      </c>
      <c r="M170" s="12">
        <v>11.073089783281732</v>
      </c>
      <c r="N170" s="12">
        <v>2.8247678018575848</v>
      </c>
      <c r="O170" s="12">
        <v>8.76</v>
      </c>
      <c r="P170" s="12"/>
      <c r="Q170" s="12"/>
      <c r="R170" s="12"/>
      <c r="S170" s="37"/>
      <c r="T170" s="37"/>
      <c r="U170" s="38"/>
      <c r="V170" s="38"/>
      <c r="W170" s="38"/>
      <c r="X170" s="38"/>
      <c r="Y170" s="38"/>
      <c r="Z170" s="38"/>
      <c r="AA170" s="12"/>
      <c r="AB170" s="12"/>
      <c r="AC170" s="21"/>
      <c r="AD170" s="21"/>
      <c r="AE170" s="21"/>
    </row>
    <row r="171" spans="1:31" ht="14.25" customHeight="1">
      <c r="A171" s="99"/>
      <c r="B171" s="10">
        <v>2732</v>
      </c>
      <c r="C171" s="91"/>
      <c r="D171" s="91"/>
      <c r="E171" s="10"/>
      <c r="F171" s="10"/>
      <c r="G171" s="10">
        <v>0.7</v>
      </c>
      <c r="H171" s="10">
        <v>0.65</v>
      </c>
      <c r="I171" s="12">
        <v>24.652770716827654</v>
      </c>
      <c r="J171" s="12">
        <v>16.270828673106251</v>
      </c>
      <c r="K171" s="12">
        <v>21.694438230808338</v>
      </c>
      <c r="L171" s="12">
        <v>27.181962379257751</v>
      </c>
      <c r="M171" s="12">
        <v>20.790503304524655</v>
      </c>
      <c r="N171" s="12">
        <v>6.3914590747330964</v>
      </c>
      <c r="O171" s="12">
        <v>10.199999999999999</v>
      </c>
      <c r="P171" s="12"/>
      <c r="Q171" s="12"/>
      <c r="R171" s="12"/>
      <c r="S171" s="38"/>
      <c r="T171" s="38"/>
      <c r="U171" s="38"/>
      <c r="V171" s="38"/>
      <c r="W171" s="38"/>
      <c r="X171" s="38"/>
      <c r="Y171" s="38"/>
      <c r="Z171" s="38"/>
      <c r="AA171" s="12"/>
      <c r="AB171" s="12"/>
      <c r="AC171" s="21"/>
      <c r="AD171" s="21"/>
      <c r="AE171" s="21"/>
    </row>
    <row r="172" spans="1:31" ht="14.25" customHeight="1">
      <c r="A172" s="99"/>
      <c r="B172" s="10">
        <v>2765</v>
      </c>
      <c r="C172" s="91"/>
      <c r="D172" s="91"/>
      <c r="E172" s="10"/>
      <c r="F172" s="10"/>
      <c r="G172" s="10">
        <v>0.72</v>
      </c>
      <c r="H172" s="10">
        <v>0.63</v>
      </c>
      <c r="I172" s="12">
        <v>29.816768461965573</v>
      </c>
      <c r="J172" s="12">
        <v>9.0444197667962243</v>
      </c>
      <c r="K172" s="12">
        <v>22.611049416990561</v>
      </c>
      <c r="L172" s="12">
        <v>28.027762354247638</v>
      </c>
      <c r="M172" s="12">
        <v>18.088839533592449</v>
      </c>
      <c r="N172" s="12">
        <v>9.9389228206551916</v>
      </c>
      <c r="O172" s="12">
        <v>10.5</v>
      </c>
      <c r="P172" s="12"/>
      <c r="Q172" s="12"/>
      <c r="R172" s="12"/>
      <c r="S172" s="38"/>
      <c r="T172" s="38"/>
      <c r="U172" s="38"/>
      <c r="V172" s="38"/>
      <c r="W172" s="38"/>
      <c r="X172" s="38"/>
      <c r="Y172" s="38"/>
      <c r="Z172" s="38"/>
      <c r="AA172" s="12"/>
      <c r="AB172" s="12"/>
      <c r="AC172" s="21"/>
      <c r="AD172" s="21"/>
      <c r="AE172" s="21"/>
    </row>
    <row r="173" spans="1:31" ht="14.25" customHeight="1">
      <c r="A173" s="99"/>
      <c r="B173" s="10">
        <v>2865</v>
      </c>
      <c r="C173" s="91"/>
      <c r="D173" s="91"/>
      <c r="E173" s="10"/>
      <c r="F173" s="10"/>
      <c r="G173" s="10">
        <v>1.5</v>
      </c>
      <c r="H173" s="10">
        <v>2.2999999999999998</v>
      </c>
      <c r="I173" s="12">
        <v>30.573056300268103</v>
      </c>
      <c r="J173" s="12">
        <v>14.063605898123326</v>
      </c>
      <c r="K173" s="12">
        <v>22.501769436997325</v>
      </c>
      <c r="L173" s="12">
        <v>24.091568364611259</v>
      </c>
      <c r="M173" s="12">
        <v>15.938753351206437</v>
      </c>
      <c r="N173" s="12">
        <v>8.1528150134048261</v>
      </c>
      <c r="O173" s="12">
        <v>8.77</v>
      </c>
      <c r="P173" s="12"/>
      <c r="Q173" s="12"/>
      <c r="R173" s="12"/>
      <c r="S173" s="38"/>
      <c r="T173" s="38"/>
      <c r="U173" s="38"/>
      <c r="V173" s="38"/>
      <c r="W173" s="38"/>
      <c r="X173" s="38"/>
      <c r="Y173" s="38"/>
      <c r="Z173" s="38"/>
      <c r="AA173" s="12"/>
      <c r="AB173" s="12"/>
      <c r="AC173" s="21"/>
      <c r="AD173" s="21"/>
      <c r="AE173" s="21"/>
    </row>
    <row r="174" spans="1:31" ht="14.25" customHeight="1">
      <c r="A174" s="99"/>
      <c r="B174" s="10">
        <v>2876</v>
      </c>
      <c r="C174" s="91"/>
      <c r="D174" s="91"/>
      <c r="E174" s="10"/>
      <c r="F174" s="10"/>
      <c r="G174" s="10">
        <v>8.6999999999999993</v>
      </c>
      <c r="H174" s="10">
        <v>10.199999999999999</v>
      </c>
      <c r="I174" s="12">
        <v>36.82462686567164</v>
      </c>
      <c r="J174" s="12">
        <v>21.463496801705759</v>
      </c>
      <c r="K174" s="12">
        <v>31.563965884861407</v>
      </c>
      <c r="L174" s="12">
        <v>8.8379104477611943</v>
      </c>
      <c r="M174" s="12">
        <v>8.8379104477611943</v>
      </c>
      <c r="N174" s="12">
        <v>0</v>
      </c>
      <c r="O174" s="12">
        <v>1.31</v>
      </c>
      <c r="P174" s="12"/>
      <c r="Q174" s="12"/>
      <c r="R174" s="12"/>
      <c r="S174" s="38"/>
      <c r="T174" s="38"/>
      <c r="U174" s="38"/>
      <c r="V174" s="38"/>
      <c r="W174" s="38"/>
      <c r="X174" s="38"/>
      <c r="Y174" s="38"/>
      <c r="Z174" s="38"/>
      <c r="AA174" s="12"/>
      <c r="AB174" s="12"/>
      <c r="AC174" s="21"/>
      <c r="AD174" s="21"/>
      <c r="AE174" s="21"/>
    </row>
    <row r="175" spans="1:31" ht="14.25" customHeight="1">
      <c r="A175" s="99"/>
      <c r="B175" s="10">
        <v>2898</v>
      </c>
      <c r="C175" s="91"/>
      <c r="D175" s="91"/>
      <c r="E175" s="10"/>
      <c r="F175" s="10"/>
      <c r="G175" s="10">
        <v>1.3</v>
      </c>
      <c r="H175" s="10">
        <v>1.4</v>
      </c>
      <c r="I175" s="12">
        <v>28.697443481935348</v>
      </c>
      <c r="J175" s="12">
        <v>16.013173462919923</v>
      </c>
      <c r="K175" s="12">
        <v>22.240518698499898</v>
      </c>
      <c r="L175" s="12">
        <v>23.598864356644832</v>
      </c>
      <c r="M175" s="12">
        <v>16.902794210859923</v>
      </c>
      <c r="N175" s="12">
        <v>6.6960701457849137</v>
      </c>
      <c r="O175" s="12">
        <v>9.4499999999999993</v>
      </c>
      <c r="P175" s="12"/>
      <c r="Q175" s="12"/>
      <c r="R175" s="12"/>
      <c r="S175" s="38"/>
      <c r="T175" s="38"/>
      <c r="U175" s="38"/>
      <c r="V175" s="38"/>
      <c r="W175" s="38"/>
      <c r="X175" s="38"/>
      <c r="Y175" s="38"/>
      <c r="Z175" s="38"/>
      <c r="AA175" s="12"/>
      <c r="AB175" s="12"/>
      <c r="AC175" s="21"/>
      <c r="AD175" s="21"/>
      <c r="AE175" s="21"/>
    </row>
    <row r="176" spans="1:31" ht="14.25" customHeight="1">
      <c r="A176" s="99"/>
      <c r="B176" s="10">
        <v>2915</v>
      </c>
      <c r="C176" s="91"/>
      <c r="D176" s="91"/>
      <c r="E176" s="10"/>
      <c r="F176" s="10"/>
      <c r="G176" s="10">
        <v>10.5</v>
      </c>
      <c r="H176" s="10">
        <v>12.3</v>
      </c>
      <c r="I176" s="12">
        <v>32.122488658457549</v>
      </c>
      <c r="J176" s="12">
        <v>18.117083603370062</v>
      </c>
      <c r="K176" s="12">
        <v>25.162616115791742</v>
      </c>
      <c r="L176" s="12">
        <v>23.727811622380642</v>
      </c>
      <c r="M176" s="12">
        <v>14.091065024843381</v>
      </c>
      <c r="N176" s="12">
        <v>9.6367465975372664</v>
      </c>
      <c r="O176" s="12">
        <v>0.87</v>
      </c>
      <c r="P176" s="12"/>
      <c r="Q176" s="12"/>
      <c r="R176" s="12"/>
      <c r="S176" s="38"/>
      <c r="T176" s="38"/>
      <c r="U176" s="38"/>
      <c r="V176" s="38"/>
      <c r="W176" s="38"/>
      <c r="X176" s="38"/>
      <c r="Y176" s="38"/>
      <c r="Z176" s="38"/>
      <c r="AA176" s="12"/>
      <c r="AB176" s="12"/>
      <c r="AC176" s="21"/>
      <c r="AD176" s="21"/>
      <c r="AE176" s="21"/>
    </row>
    <row r="177" spans="1:31" ht="14.25" customHeight="1">
      <c r="A177" s="100"/>
      <c r="B177" s="10">
        <v>2950</v>
      </c>
      <c r="C177" s="92"/>
      <c r="D177" s="92"/>
      <c r="E177" s="10"/>
      <c r="F177" s="10"/>
      <c r="G177" s="10">
        <v>10.8</v>
      </c>
      <c r="H177" s="10">
        <v>12</v>
      </c>
      <c r="I177" s="12">
        <v>30.768992248062016</v>
      </c>
      <c r="J177" s="12">
        <v>14.615271317829455</v>
      </c>
      <c r="K177" s="12">
        <v>29.23054263565891</v>
      </c>
      <c r="L177" s="12">
        <v>24.61519379844961</v>
      </c>
      <c r="M177" s="12">
        <v>19.48702842377261</v>
      </c>
      <c r="N177" s="12">
        <v>5.1281653746770024</v>
      </c>
      <c r="O177" s="12">
        <v>0.77</v>
      </c>
      <c r="P177" s="12"/>
      <c r="Q177" s="12"/>
      <c r="R177" s="12"/>
      <c r="S177" s="38"/>
      <c r="T177" s="38"/>
      <c r="U177" s="38"/>
      <c r="V177" s="38"/>
      <c r="W177" s="38"/>
      <c r="X177" s="38"/>
      <c r="Y177" s="38"/>
      <c r="Z177" s="38"/>
      <c r="AA177" s="12"/>
      <c r="AB177" s="12"/>
      <c r="AC177" s="21"/>
      <c r="AD177" s="21"/>
      <c r="AE177" s="21"/>
    </row>
    <row r="178" spans="1:31">
      <c r="L178" s="20"/>
    </row>
    <row r="179" spans="1:31">
      <c r="L179" s="20"/>
    </row>
    <row r="180" spans="1:31" ht="66.5" customHeight="1">
      <c r="A180" s="8" t="s">
        <v>118</v>
      </c>
      <c r="B180" s="8" t="s">
        <v>119</v>
      </c>
      <c r="C180" s="8" t="s">
        <v>120</v>
      </c>
      <c r="D180" s="8" t="s">
        <v>343</v>
      </c>
      <c r="E180" s="8" t="s">
        <v>127</v>
      </c>
      <c r="F180" s="8" t="s">
        <v>128</v>
      </c>
      <c r="G180" s="8" t="s">
        <v>129</v>
      </c>
      <c r="H180" s="8" t="s">
        <v>130</v>
      </c>
      <c r="I180" s="9" t="s">
        <v>121</v>
      </c>
      <c r="J180" s="9" t="s">
        <v>122</v>
      </c>
      <c r="K180" s="9" t="s">
        <v>123</v>
      </c>
      <c r="L180" s="9" t="s">
        <v>124</v>
      </c>
      <c r="M180" s="9" t="s">
        <v>125</v>
      </c>
      <c r="N180" s="9" t="s">
        <v>126</v>
      </c>
      <c r="O180" s="9" t="s">
        <v>160</v>
      </c>
      <c r="P180" s="9" t="s">
        <v>161</v>
      </c>
      <c r="Q180" s="9" t="s">
        <v>310</v>
      </c>
      <c r="R180" s="9" t="s">
        <v>133</v>
      </c>
      <c r="S180" s="9" t="s">
        <v>134</v>
      </c>
      <c r="T180" s="9" t="s">
        <v>135</v>
      </c>
      <c r="U180" s="9" t="s">
        <v>136</v>
      </c>
      <c r="V180" s="9" t="s">
        <v>137</v>
      </c>
      <c r="W180" s="9" t="s">
        <v>138</v>
      </c>
      <c r="X180" s="9" t="s">
        <v>139</v>
      </c>
      <c r="Y180" s="9" t="s">
        <v>140</v>
      </c>
      <c r="Z180" s="9" t="s">
        <v>141</v>
      </c>
      <c r="AA180" s="9" t="s">
        <v>142</v>
      </c>
      <c r="AB180" s="9" t="s">
        <v>143</v>
      </c>
      <c r="AC180" s="8" t="s">
        <v>157</v>
      </c>
      <c r="AD180" s="8" t="s">
        <v>158</v>
      </c>
      <c r="AE180" s="8" t="s">
        <v>159</v>
      </c>
    </row>
    <row r="181" spans="1:31">
      <c r="A181" s="103" t="s">
        <v>2</v>
      </c>
      <c r="B181" s="10">
        <v>2918</v>
      </c>
      <c r="C181" s="96" t="s">
        <v>357</v>
      </c>
      <c r="D181" s="96" t="s">
        <v>335</v>
      </c>
      <c r="E181" s="16">
        <v>20.5</v>
      </c>
      <c r="F181" s="16">
        <v>128.30000000000001</v>
      </c>
      <c r="G181" s="10">
        <v>2</v>
      </c>
      <c r="H181" s="10">
        <v>10</v>
      </c>
      <c r="I181" s="11">
        <v>33.782303563644419</v>
      </c>
      <c r="J181" s="11">
        <v>8.5394156230323404</v>
      </c>
      <c r="K181" s="11">
        <v>22.202480619884085</v>
      </c>
      <c r="L181" s="12">
        <v>24.754921333581663</v>
      </c>
      <c r="M181" s="11">
        <v>15.370948121458211</v>
      </c>
      <c r="N181" s="11">
        <v>9.3839732121234523</v>
      </c>
      <c r="O181" s="12">
        <v>4.0199999999999996</v>
      </c>
      <c r="P181" s="12">
        <v>1.87</v>
      </c>
      <c r="Q181" s="12">
        <v>0.27</v>
      </c>
      <c r="R181" s="12">
        <v>0.31</v>
      </c>
      <c r="S181" s="12">
        <v>1.9191862578366501</v>
      </c>
      <c r="T181" s="12">
        <f>20.91+22.9/S181</f>
        <v>32.842140461350212</v>
      </c>
      <c r="U181" s="12">
        <v>4.2508788598574823</v>
      </c>
      <c r="V181" s="12">
        <v>66.319999999999993</v>
      </c>
      <c r="W181" s="12">
        <v>33.68</v>
      </c>
      <c r="X181" s="12">
        <v>2.8191828598574817</v>
      </c>
      <c r="Y181" s="12">
        <v>1.4316960000000001</v>
      </c>
      <c r="Z181" s="12">
        <v>44.4</v>
      </c>
      <c r="AA181" s="12">
        <v>55.6</v>
      </c>
      <c r="AB181" s="12">
        <v>0.79602297600000005</v>
      </c>
      <c r="AC181" s="21">
        <f t="shared" ref="AC181:AC212" si="16">T181-(((100-T181)*(O181+P181+Q181+R181+U181))/(100-(O181+P181+Q181+R181+U181)))</f>
        <v>24.777642654847284</v>
      </c>
      <c r="AD181" s="21">
        <f t="shared" ref="AD181:AD212" si="17">(T181-AC181)*((O181+P181+Q181+R181)/(O181+P181+Q181+R181+U181))</f>
        <v>4.8668865202313798</v>
      </c>
      <c r="AE181" s="21">
        <f t="shared" ref="AE181" si="18">AC181/(AD181+AC181)*100</f>
        <v>83.582513685787134</v>
      </c>
    </row>
    <row r="182" spans="1:31">
      <c r="A182" s="103"/>
      <c r="B182" s="10">
        <v>2940.5</v>
      </c>
      <c r="C182" s="96"/>
      <c r="D182" s="96"/>
      <c r="E182" s="16">
        <v>16.399999999999999</v>
      </c>
      <c r="F182" s="16">
        <v>35.299999999999997</v>
      </c>
      <c r="G182" s="10">
        <v>9.8499999999999002</v>
      </c>
      <c r="H182" s="10">
        <v>10.8</v>
      </c>
      <c r="I182" s="11">
        <v>29.538408626271295</v>
      </c>
      <c r="J182" s="11">
        <v>11.528930397162856</v>
      </c>
      <c r="K182" s="11">
        <v>13.999415482269184</v>
      </c>
      <c r="L182" s="12">
        <v>31.077986288004219</v>
      </c>
      <c r="M182" s="11">
        <v>13.175920453900407</v>
      </c>
      <c r="N182" s="11">
        <v>17.902065834103812</v>
      </c>
      <c r="O182" s="12">
        <v>2.52</v>
      </c>
      <c r="P182" s="12">
        <v>2.11</v>
      </c>
      <c r="Q182" s="12">
        <v>0.59</v>
      </c>
      <c r="R182" s="12">
        <v>0.48</v>
      </c>
      <c r="S182" s="12">
        <v>1.92981802284913</v>
      </c>
      <c r="T182" s="12">
        <f t="shared" ref="T182:T229" si="19">20.91+22.9/S182</f>
        <v>32.776403841638434</v>
      </c>
      <c r="U182" s="12">
        <v>8.1552592062924578</v>
      </c>
      <c r="V182" s="12">
        <v>72.03</v>
      </c>
      <c r="W182" s="12">
        <v>27.97</v>
      </c>
      <c r="X182" s="12">
        <v>5.8742332062924572</v>
      </c>
      <c r="Y182" s="12">
        <v>2.2810260000000002</v>
      </c>
      <c r="Z182" s="12">
        <v>32.1</v>
      </c>
      <c r="AA182" s="12">
        <v>67.900000000000006</v>
      </c>
      <c r="AB182" s="12">
        <v>1.5488166540000003</v>
      </c>
      <c r="AC182" s="21">
        <f t="shared" si="16"/>
        <v>21.964364232816955</v>
      </c>
      <c r="AD182" s="21">
        <f t="shared" si="17"/>
        <v>4.448031238729433</v>
      </c>
      <c r="AE182" s="21">
        <f t="shared" ref="AE182:AE229" si="20">AC182/(AD182+AC182)*100</f>
        <v>83.159303958169104</v>
      </c>
    </row>
    <row r="183" spans="1:31">
      <c r="A183" s="103"/>
      <c r="B183" s="10">
        <v>2955</v>
      </c>
      <c r="C183" s="96"/>
      <c r="D183" s="96"/>
      <c r="E183" s="16">
        <v>19.8</v>
      </c>
      <c r="F183" s="16">
        <v>185.3</v>
      </c>
      <c r="G183" s="10">
        <v>2.5</v>
      </c>
      <c r="H183" s="10">
        <v>18.100000000000001</v>
      </c>
      <c r="I183" s="11">
        <v>33.041450777202066</v>
      </c>
      <c r="J183" s="11">
        <v>7.0236683937823825</v>
      </c>
      <c r="K183" s="11">
        <v>28.09467357512953</v>
      </c>
      <c r="L183" s="12">
        <v>22.940207253886008</v>
      </c>
      <c r="M183" s="11">
        <v>8.7795854922279783</v>
      </c>
      <c r="N183" s="11">
        <v>14.160621761658028</v>
      </c>
      <c r="O183" s="12">
        <v>3.33</v>
      </c>
      <c r="P183" s="12">
        <v>2.82</v>
      </c>
      <c r="Q183" s="12">
        <v>0.21</v>
      </c>
      <c r="R183" s="12">
        <v>0.17</v>
      </c>
      <c r="S183" s="12">
        <v>2.4259050667107398</v>
      </c>
      <c r="T183" s="12">
        <f t="shared" si="19"/>
        <v>30.349775823977268</v>
      </c>
      <c r="U183" s="12">
        <v>3.3699999999999997</v>
      </c>
      <c r="V183" s="12">
        <v>57.33</v>
      </c>
      <c r="W183" s="12">
        <v>42.67</v>
      </c>
      <c r="X183" s="12">
        <v>1.9320209999999998</v>
      </c>
      <c r="Y183" s="12">
        <v>1.4379789999999999</v>
      </c>
      <c r="Z183" s="12">
        <v>63.1</v>
      </c>
      <c r="AA183" s="12">
        <v>36.9</v>
      </c>
      <c r="AB183" s="12">
        <v>0.53061425099999993</v>
      </c>
      <c r="AC183" s="21">
        <f t="shared" si="16"/>
        <v>22.696754521617386</v>
      </c>
      <c r="AD183" s="21">
        <f t="shared" si="17"/>
        <v>5.0479019297383871</v>
      </c>
      <c r="AE183" s="21">
        <f t="shared" si="20"/>
        <v>81.805858945888247</v>
      </c>
    </row>
    <row r="184" spans="1:31">
      <c r="A184" s="103"/>
      <c r="B184" s="14">
        <v>3041.95</v>
      </c>
      <c r="C184" s="96"/>
      <c r="D184" s="96"/>
      <c r="E184" s="13">
        <v>30.2</v>
      </c>
      <c r="F184" s="14"/>
      <c r="G184" s="14">
        <v>0.95</v>
      </c>
      <c r="H184" s="14">
        <v>4.6500000000000004</v>
      </c>
      <c r="I184" s="39">
        <v>32.370601914033017</v>
      </c>
      <c r="J184" s="39">
        <v>13.358794741108262</v>
      </c>
      <c r="K184" s="39">
        <v>12.616639477713356</v>
      </c>
      <c r="L184" s="15">
        <v>17.18010482071606</v>
      </c>
      <c r="M184" s="39">
        <v>2.9686210535796129</v>
      </c>
      <c r="N184" s="39">
        <v>14.211483767136448</v>
      </c>
      <c r="O184" s="15">
        <v>4.2</v>
      </c>
      <c r="P184" s="15">
        <v>1.27</v>
      </c>
      <c r="Q184" s="15">
        <v>0.85166666666666702</v>
      </c>
      <c r="R184" s="15">
        <v>0.85</v>
      </c>
      <c r="S184" s="15">
        <v>1.5631237469807699</v>
      </c>
      <c r="T184" s="15">
        <f t="shared" si="19"/>
        <v>35.560151687754839</v>
      </c>
      <c r="U184" s="15">
        <v>17.302192379762644</v>
      </c>
      <c r="V184" s="15">
        <v>83.99</v>
      </c>
      <c r="W184" s="15">
        <v>16.010000000000002</v>
      </c>
      <c r="X184" s="15">
        <v>14.532111379762645</v>
      </c>
      <c r="Y184" s="15">
        <v>2.7700809999999998</v>
      </c>
      <c r="Z184" s="15">
        <v>12.3</v>
      </c>
      <c r="AA184" s="15">
        <v>87.7</v>
      </c>
      <c r="AB184" s="15">
        <v>2.4293610370000001</v>
      </c>
      <c r="AC184" s="40">
        <f t="shared" si="16"/>
        <v>14.678748975325998</v>
      </c>
      <c r="AD184" s="40">
        <f t="shared" si="17"/>
        <v>6.1189557193195379</v>
      </c>
      <c r="AE184" s="40">
        <f t="shared" si="20"/>
        <v>70.578696980465878</v>
      </c>
    </row>
    <row r="185" spans="1:31">
      <c r="A185" s="103"/>
      <c r="B185" s="10">
        <v>3062</v>
      </c>
      <c r="C185" s="96"/>
      <c r="D185" s="96"/>
      <c r="E185" s="16">
        <v>7.2</v>
      </c>
      <c r="F185" s="16">
        <v>0.8</v>
      </c>
      <c r="G185" s="10">
        <v>9</v>
      </c>
      <c r="H185" s="10">
        <v>20.5</v>
      </c>
      <c r="I185" s="11">
        <v>32.892382679465342</v>
      </c>
      <c r="J185" s="11">
        <v>16.963071638981411</v>
      </c>
      <c r="K185" s="11">
        <v>16.070278394824495</v>
      </c>
      <c r="L185" s="12">
        <v>25.186167308847743</v>
      </c>
      <c r="M185" s="11">
        <v>3.5711729766276661</v>
      </c>
      <c r="N185" s="11">
        <v>21.614994332220082</v>
      </c>
      <c r="O185" s="12">
        <v>3.05</v>
      </c>
      <c r="P185" s="12">
        <v>5.3</v>
      </c>
      <c r="Q185" s="12">
        <v>0.45</v>
      </c>
      <c r="R185" s="12">
        <v>0.32</v>
      </c>
      <c r="S185" s="12">
        <v>2.50350274174686</v>
      </c>
      <c r="T185" s="12">
        <f t="shared" si="19"/>
        <v>30.057183910819745</v>
      </c>
      <c r="U185" s="12">
        <v>2.7680999778809996</v>
      </c>
      <c r="V185" s="12">
        <v>54.79</v>
      </c>
      <c r="W185" s="12">
        <v>45.21</v>
      </c>
      <c r="X185" s="12">
        <v>1.5166419778809996</v>
      </c>
      <c r="Y185" s="12">
        <v>1.251458</v>
      </c>
      <c r="Z185" s="12">
        <v>8.4</v>
      </c>
      <c r="AA185" s="12">
        <v>91.6</v>
      </c>
      <c r="AB185" s="12">
        <v>1.1463355279999998</v>
      </c>
      <c r="AC185" s="21">
        <f t="shared" si="16"/>
        <v>20.620465485794433</v>
      </c>
      <c r="AD185" s="21">
        <f t="shared" si="17"/>
        <v>7.2394135476955475</v>
      </c>
      <c r="AE185" s="21">
        <f t="shared" si="20"/>
        <v>74.014913923376525</v>
      </c>
    </row>
    <row r="186" spans="1:31">
      <c r="A186" s="103"/>
      <c r="B186" s="10">
        <v>3144.7</v>
      </c>
      <c r="C186" s="96"/>
      <c r="D186" s="96"/>
      <c r="E186" s="16">
        <v>16</v>
      </c>
      <c r="F186" s="16">
        <v>39</v>
      </c>
      <c r="G186" s="10">
        <v>21.2</v>
      </c>
      <c r="H186" s="10">
        <v>14.8</v>
      </c>
      <c r="I186" s="11">
        <v>31.095541836834336</v>
      </c>
      <c r="J186" s="11">
        <v>13.060127571470419</v>
      </c>
      <c r="K186" s="11">
        <v>15.858726336785509</v>
      </c>
      <c r="L186" s="12">
        <v>30.62910870928182</v>
      </c>
      <c r="M186" s="11">
        <v>11.194395061260359</v>
      </c>
      <c r="N186" s="11">
        <v>19.434713648021457</v>
      </c>
      <c r="O186" s="12">
        <v>2.93</v>
      </c>
      <c r="P186" s="12">
        <v>3.78</v>
      </c>
      <c r="Q186" s="12">
        <v>0.57111111111111101</v>
      </c>
      <c r="R186" s="12">
        <v>0.48</v>
      </c>
      <c r="S186" s="12">
        <v>2.2449956680372201</v>
      </c>
      <c r="T186" s="12">
        <f t="shared" si="19"/>
        <v>31.11046511716491</v>
      </c>
      <c r="U186" s="12">
        <v>3.5953844345168116</v>
      </c>
      <c r="V186" s="12">
        <v>57.47</v>
      </c>
      <c r="W186" s="12">
        <v>42.53</v>
      </c>
      <c r="X186" s="12">
        <v>2.0662674345168117</v>
      </c>
      <c r="Y186" s="12">
        <v>1.5291170000000001</v>
      </c>
      <c r="Z186" s="12">
        <v>1.2</v>
      </c>
      <c r="AA186" s="12">
        <v>98.8</v>
      </c>
      <c r="AB186" s="12">
        <v>1.510767596</v>
      </c>
      <c r="AC186" s="21">
        <f t="shared" si="16"/>
        <v>22.284734446284272</v>
      </c>
      <c r="AD186" s="21">
        <f t="shared" si="17"/>
        <v>6.0315681099189371</v>
      </c>
      <c r="AE186" s="21">
        <f t="shared" si="20"/>
        <v>78.699309000716937</v>
      </c>
    </row>
    <row r="187" spans="1:31">
      <c r="A187" s="103"/>
      <c r="B187" s="10">
        <v>3190</v>
      </c>
      <c r="C187" s="96"/>
      <c r="D187" s="96"/>
      <c r="E187" s="16">
        <v>14</v>
      </c>
      <c r="F187" s="17">
        <v>3.21</v>
      </c>
      <c r="G187" s="10">
        <v>1.3</v>
      </c>
      <c r="H187" s="10">
        <v>13.8</v>
      </c>
      <c r="I187" s="11">
        <v>34.469018404907978</v>
      </c>
      <c r="J187" s="11">
        <v>18.072944785276071</v>
      </c>
      <c r="K187" s="11">
        <v>13.554708588957054</v>
      </c>
      <c r="L187" s="12">
        <v>25.013328220858899</v>
      </c>
      <c r="M187" s="11">
        <v>4.5182361963190178</v>
      </c>
      <c r="N187" s="11">
        <v>20.495092024539876</v>
      </c>
      <c r="O187" s="12">
        <v>3.21</v>
      </c>
      <c r="P187" s="12">
        <v>2.33</v>
      </c>
      <c r="Q187" s="12">
        <v>0.38</v>
      </c>
      <c r="R187" s="12">
        <v>0.25</v>
      </c>
      <c r="S187" s="12">
        <v>2.43959345317763</v>
      </c>
      <c r="T187" s="12">
        <f t="shared" si="19"/>
        <v>30.296809908910106</v>
      </c>
      <c r="U187" s="12">
        <v>2.72</v>
      </c>
      <c r="V187" s="12">
        <v>54.45</v>
      </c>
      <c r="W187" s="12">
        <v>45.55</v>
      </c>
      <c r="X187" s="12">
        <v>1.4810400000000001</v>
      </c>
      <c r="Y187" s="12">
        <v>1.2389600000000001</v>
      </c>
      <c r="Z187" s="12">
        <v>30.5</v>
      </c>
      <c r="AA187" s="12">
        <v>69.5</v>
      </c>
      <c r="AB187" s="12">
        <v>0.86107719999999999</v>
      </c>
      <c r="AC187" s="21">
        <f t="shared" si="16"/>
        <v>23.495565699604988</v>
      </c>
      <c r="AD187" s="21">
        <f t="shared" si="17"/>
        <v>4.7203235963343726</v>
      </c>
      <c r="AE187" s="21">
        <f t="shared" si="20"/>
        <v>83.270689976042362</v>
      </c>
    </row>
    <row r="188" spans="1:31">
      <c r="A188" s="103" t="s">
        <v>3</v>
      </c>
      <c r="B188" s="14">
        <v>2825.1</v>
      </c>
      <c r="C188" s="96" t="s">
        <v>357</v>
      </c>
      <c r="D188" s="96" t="s">
        <v>335</v>
      </c>
      <c r="E188" s="13">
        <v>28</v>
      </c>
      <c r="F188" s="13">
        <v>417.62900000000002</v>
      </c>
      <c r="G188" s="14">
        <v>39.9</v>
      </c>
      <c r="H188" s="14">
        <v>3.25</v>
      </c>
      <c r="I188" s="15">
        <v>27.612015330971239</v>
      </c>
      <c r="J188" s="15">
        <v>7.833092770207104</v>
      </c>
      <c r="K188" s="15">
        <v>17.090384225906408</v>
      </c>
      <c r="L188" s="15">
        <v>19.372008650623506</v>
      </c>
      <c r="M188" s="15">
        <v>12.105688826683705</v>
      </c>
      <c r="N188" s="15">
        <v>7.2663198239397992</v>
      </c>
      <c r="O188" s="15">
        <v>2.98</v>
      </c>
      <c r="P188" s="15">
        <v>1.1000000000000001</v>
      </c>
      <c r="Q188" s="15">
        <v>2.71</v>
      </c>
      <c r="R188" s="15">
        <v>2.3199999999999998</v>
      </c>
      <c r="S188" s="15">
        <v>1.6277162180618108</v>
      </c>
      <c r="T188" s="15">
        <f t="shared" si="19"/>
        <v>34.978791442815492</v>
      </c>
      <c r="U188" s="15">
        <v>15.982499022291748</v>
      </c>
      <c r="V188" s="15">
        <v>48.86</v>
      </c>
      <c r="W188" s="15">
        <v>51.14</v>
      </c>
      <c r="X188" s="15">
        <v>7.8090490222917479</v>
      </c>
      <c r="Y188" s="15">
        <v>8.1734500000000008</v>
      </c>
      <c r="Z188" s="15">
        <v>3.2</v>
      </c>
      <c r="AA188" s="15">
        <v>96.8</v>
      </c>
      <c r="AB188" s="15">
        <v>7.9118996000000008</v>
      </c>
      <c r="AC188" s="40">
        <f t="shared" si="16"/>
        <v>13.198000589374633</v>
      </c>
      <c r="AD188" s="40">
        <f t="shared" si="17"/>
        <v>7.9076621463079704</v>
      </c>
      <c r="AE188" s="40">
        <f t="shared" si="20"/>
        <v>62.532983468276669</v>
      </c>
    </row>
    <row r="189" spans="1:31">
      <c r="A189" s="103"/>
      <c r="B189" s="10">
        <v>2837</v>
      </c>
      <c r="C189" s="96"/>
      <c r="D189" s="96"/>
      <c r="E189" s="16">
        <v>14</v>
      </c>
      <c r="F189" s="22">
        <v>0.82499999999999996</v>
      </c>
      <c r="G189" s="10">
        <v>2</v>
      </c>
      <c r="H189" s="10">
        <v>4.5</v>
      </c>
      <c r="I189" s="12">
        <v>34.880289476329288</v>
      </c>
      <c r="J189" s="12">
        <v>6.737851040305558</v>
      </c>
      <c r="K189" s="12">
        <v>22.740247261031261</v>
      </c>
      <c r="L189" s="12">
        <v>20.281612222333901</v>
      </c>
      <c r="M189" s="12">
        <v>13.475702080611116</v>
      </c>
      <c r="N189" s="12">
        <v>6.8059101417227872</v>
      </c>
      <c r="O189" s="12">
        <v>6.19</v>
      </c>
      <c r="P189" s="12">
        <v>1.97</v>
      </c>
      <c r="Q189" s="12">
        <v>1.1100000000000001</v>
      </c>
      <c r="R189" s="12">
        <v>1.1200000000000001</v>
      </c>
      <c r="S189" s="12">
        <v>1.5179824465229261</v>
      </c>
      <c r="T189" s="12">
        <f t="shared" si="19"/>
        <v>35.995813444321762</v>
      </c>
      <c r="U189" s="12">
        <v>4.97</v>
      </c>
      <c r="V189" s="12">
        <v>33.680000000000007</v>
      </c>
      <c r="W189" s="12">
        <v>66.319999999999993</v>
      </c>
      <c r="X189" s="12">
        <v>1.6738960000000001</v>
      </c>
      <c r="Y189" s="12">
        <v>3.2961039999999997</v>
      </c>
      <c r="Z189" s="12">
        <v>4.8</v>
      </c>
      <c r="AA189" s="12">
        <v>95.2</v>
      </c>
      <c r="AB189" s="12">
        <v>3.1378910079999995</v>
      </c>
      <c r="AC189" s="21">
        <f t="shared" si="16"/>
        <v>24.380686961627788</v>
      </c>
      <c r="AD189" s="21">
        <f t="shared" si="17"/>
        <v>7.8568466246868747</v>
      </c>
      <c r="AE189" s="21">
        <f t="shared" si="20"/>
        <v>75.628263856940265</v>
      </c>
    </row>
    <row r="190" spans="1:31">
      <c r="A190" s="103"/>
      <c r="B190" s="14">
        <v>2847.5</v>
      </c>
      <c r="C190" s="96"/>
      <c r="D190" s="96"/>
      <c r="E190" s="13">
        <v>22</v>
      </c>
      <c r="F190" s="13">
        <v>639.70000000000005</v>
      </c>
      <c r="G190" s="14">
        <v>3.8</v>
      </c>
      <c r="H190" s="14">
        <v>4.5</v>
      </c>
      <c r="I190" s="15">
        <v>26.611984506721345</v>
      </c>
      <c r="J190" s="15">
        <v>11.351674641148325</v>
      </c>
      <c r="K190" s="15">
        <v>19.676236044657095</v>
      </c>
      <c r="L190" s="15">
        <v>20.574390521758943</v>
      </c>
      <c r="M190" s="15">
        <v>10.594896331738436</v>
      </c>
      <c r="N190" s="15">
        <v>9.979494190020505</v>
      </c>
      <c r="O190" s="15">
        <v>4.12</v>
      </c>
      <c r="P190" s="15">
        <v>3.23</v>
      </c>
      <c r="Q190" s="15">
        <v>1.21</v>
      </c>
      <c r="R190" s="15">
        <v>1.21571428571429</v>
      </c>
      <c r="S190" s="15">
        <v>1.726836234569173</v>
      </c>
      <c r="T190" s="15">
        <f t="shared" si="19"/>
        <v>34.171245937263592</v>
      </c>
      <c r="U190" s="15">
        <v>12.01</v>
      </c>
      <c r="V190" s="15">
        <v>60.22</v>
      </c>
      <c r="W190" s="15">
        <v>39.78</v>
      </c>
      <c r="X190" s="15">
        <v>7.2324220000000006</v>
      </c>
      <c r="Y190" s="15">
        <v>4.7775780000000001</v>
      </c>
      <c r="Z190" s="15">
        <v>13.2</v>
      </c>
      <c r="AA190" s="15">
        <v>86.8</v>
      </c>
      <c r="AB190" s="15">
        <v>4.1469377039999999</v>
      </c>
      <c r="AC190" s="40">
        <f t="shared" si="16"/>
        <v>15.835382933487693</v>
      </c>
      <c r="AD190" s="40">
        <f t="shared" si="17"/>
        <v>8.2276924940877691</v>
      </c>
      <c r="AE190" s="40">
        <f t="shared" si="20"/>
        <v>65.807809900063248</v>
      </c>
    </row>
    <row r="191" spans="1:31">
      <c r="A191" s="103"/>
      <c r="B191" s="10">
        <v>2855</v>
      </c>
      <c r="C191" s="96"/>
      <c r="D191" s="96"/>
      <c r="E191" s="16">
        <v>26</v>
      </c>
      <c r="F191" s="16">
        <v>71.162000000000006</v>
      </c>
      <c r="G191" s="10">
        <v>1.7</v>
      </c>
      <c r="H191" s="10">
        <v>5.0999999999999996</v>
      </c>
      <c r="I191" s="12">
        <v>33.270212765957446</v>
      </c>
      <c r="J191" s="12">
        <v>12.887829787234043</v>
      </c>
      <c r="K191" s="12">
        <v>14.498808510638298</v>
      </c>
      <c r="L191" s="12">
        <v>21.643148936170213</v>
      </c>
      <c r="M191" s="12">
        <v>12.887829787234043</v>
      </c>
      <c r="N191" s="12">
        <v>8.7553191489361701</v>
      </c>
      <c r="O191" s="12">
        <v>3.81</v>
      </c>
      <c r="P191" s="12">
        <v>3.15</v>
      </c>
      <c r="Q191" s="12">
        <v>1.1200000000000001</v>
      </c>
      <c r="R191" s="12">
        <v>1.02</v>
      </c>
      <c r="S191" s="12">
        <v>1.5592922206362401</v>
      </c>
      <c r="T191" s="12">
        <f t="shared" si="19"/>
        <v>35.596150355227245</v>
      </c>
      <c r="U191" s="12">
        <v>8.6000000000000014</v>
      </c>
      <c r="V191" s="12">
        <v>52.29</v>
      </c>
      <c r="W191" s="12">
        <v>47.71</v>
      </c>
      <c r="X191" s="12">
        <v>4.4969400000000004</v>
      </c>
      <c r="Y191" s="12">
        <v>4.1030600000000002</v>
      </c>
      <c r="Z191" s="12">
        <v>16.3</v>
      </c>
      <c r="AA191" s="12">
        <v>83.7</v>
      </c>
      <c r="AB191" s="12">
        <v>3.4342612200000002</v>
      </c>
      <c r="AC191" s="21">
        <f t="shared" si="16"/>
        <v>21.74501865762727</v>
      </c>
      <c r="AD191" s="21">
        <f t="shared" si="17"/>
        <v>7.1212033021559185</v>
      </c>
      <c r="AE191" s="21">
        <f t="shared" si="20"/>
        <v>75.330324446069611</v>
      </c>
    </row>
    <row r="192" spans="1:31">
      <c r="A192" s="103"/>
      <c r="B192" s="10">
        <v>2866.9</v>
      </c>
      <c r="C192" s="96"/>
      <c r="D192" s="96"/>
      <c r="E192" s="16">
        <v>20.399999999999999</v>
      </c>
      <c r="F192" s="16">
        <v>179</v>
      </c>
      <c r="G192" s="10">
        <v>0.4</v>
      </c>
      <c r="H192" s="10">
        <v>5.3</v>
      </c>
      <c r="I192" s="12">
        <v>30.406249064708241</v>
      </c>
      <c r="J192" s="12">
        <v>10.928363634433373</v>
      </c>
      <c r="K192" s="12">
        <v>21.016083912371872</v>
      </c>
      <c r="L192" s="12">
        <v>24.235569107458627</v>
      </c>
      <c r="M192" s="12">
        <v>12.609650347423122</v>
      </c>
      <c r="N192" s="12">
        <v>11.625918760035503</v>
      </c>
      <c r="O192" s="12">
        <v>2.89</v>
      </c>
      <c r="P192" s="12">
        <v>2.4300000000000002</v>
      </c>
      <c r="Q192" s="12">
        <v>0.79</v>
      </c>
      <c r="R192" s="12">
        <v>0.67</v>
      </c>
      <c r="S192" s="12">
        <v>1.84615781314534</v>
      </c>
      <c r="T192" s="12">
        <f t="shared" si="19"/>
        <v>33.314140012811123</v>
      </c>
      <c r="U192" s="12">
        <v>6.633734281027885</v>
      </c>
      <c r="V192" s="12">
        <v>63.42</v>
      </c>
      <c r="W192" s="12">
        <v>36.58</v>
      </c>
      <c r="X192" s="12">
        <v>4.2071142810278852</v>
      </c>
      <c r="Y192" s="12">
        <v>2.4266200000000002</v>
      </c>
      <c r="Z192" s="12">
        <v>8.4</v>
      </c>
      <c r="AA192" s="12">
        <v>91.6</v>
      </c>
      <c r="AB192" s="12">
        <v>2.2227839199999999</v>
      </c>
      <c r="AC192" s="21">
        <f t="shared" si="16"/>
        <v>22.983328321806603</v>
      </c>
      <c r="AD192" s="21">
        <f t="shared" si="17"/>
        <v>5.2217303397815114</v>
      </c>
      <c r="AE192" s="21">
        <f t="shared" si="20"/>
        <v>81.486546784272846</v>
      </c>
    </row>
    <row r="193" spans="1:31">
      <c r="A193" s="103"/>
      <c r="B193" s="10">
        <v>2874.5</v>
      </c>
      <c r="C193" s="96"/>
      <c r="D193" s="96"/>
      <c r="E193" s="16">
        <v>15.2</v>
      </c>
      <c r="F193" s="17">
        <v>8.11</v>
      </c>
      <c r="G193" s="10">
        <v>2</v>
      </c>
      <c r="H193" s="10">
        <v>6.3</v>
      </c>
      <c r="I193" s="12">
        <v>33.34669464847849</v>
      </c>
      <c r="J193" s="12">
        <v>10.004008394543545</v>
      </c>
      <c r="K193" s="12">
        <v>21.675351521511015</v>
      </c>
      <c r="L193" s="12">
        <v>18.603945435466947</v>
      </c>
      <c r="M193" s="12">
        <v>13.338677859391394</v>
      </c>
      <c r="N193" s="12">
        <v>5.2652675760755514</v>
      </c>
      <c r="O193" s="12">
        <v>3.34</v>
      </c>
      <c r="P193" s="12">
        <v>3.14</v>
      </c>
      <c r="Q193" s="12">
        <v>1.38</v>
      </c>
      <c r="R193" s="12">
        <v>1.1399999999999999</v>
      </c>
      <c r="S193" s="12">
        <v>1.5600952849954399</v>
      </c>
      <c r="T193" s="12">
        <f t="shared" si="19"/>
        <v>35.588590609333799</v>
      </c>
      <c r="U193" s="12">
        <v>7.37</v>
      </c>
      <c r="V193" s="12">
        <v>40.36</v>
      </c>
      <c r="W193" s="12">
        <v>59.64</v>
      </c>
      <c r="X193" s="12">
        <v>2.974532</v>
      </c>
      <c r="Y193" s="12">
        <v>4.3954680000000002</v>
      </c>
      <c r="Z193" s="12">
        <v>24.695163290916923</v>
      </c>
      <c r="AA193" s="12">
        <v>75.304836709083077</v>
      </c>
      <c r="AB193" s="12">
        <v>3.31</v>
      </c>
      <c r="AC193" s="21">
        <f t="shared" si="16"/>
        <v>22.980498157758937</v>
      </c>
      <c r="AD193" s="21">
        <f t="shared" si="17"/>
        <v>6.9317551658016958</v>
      </c>
      <c r="AE193" s="21">
        <f t="shared" si="20"/>
        <v>76.826369144373885</v>
      </c>
    </row>
    <row r="194" spans="1:31">
      <c r="A194" s="103"/>
      <c r="B194" s="10">
        <v>2874.5</v>
      </c>
      <c r="C194" s="96"/>
      <c r="D194" s="96"/>
      <c r="E194" s="16">
        <v>15.2</v>
      </c>
      <c r="F194" s="17">
        <v>8.11</v>
      </c>
      <c r="G194" s="10">
        <v>2</v>
      </c>
      <c r="H194" s="10">
        <v>6.3</v>
      </c>
      <c r="I194" s="12">
        <v>29.976368159203979</v>
      </c>
      <c r="J194" s="12">
        <v>12.208557213930346</v>
      </c>
      <c r="K194" s="12">
        <v>26.161194029850744</v>
      </c>
      <c r="L194" s="12">
        <v>19.293880597014923</v>
      </c>
      <c r="M194" s="12">
        <v>16.56875621890547</v>
      </c>
      <c r="N194" s="12">
        <v>2.7251243781094527</v>
      </c>
      <c r="O194" s="12">
        <v>2.77</v>
      </c>
      <c r="P194" s="12">
        <v>3.52</v>
      </c>
      <c r="Q194" s="12">
        <v>0.97</v>
      </c>
      <c r="R194" s="12">
        <v>0.87</v>
      </c>
      <c r="S194" s="12">
        <v>1.8486401009236999</v>
      </c>
      <c r="T194" s="12">
        <f t="shared" si="19"/>
        <v>33.297484177454379</v>
      </c>
      <c r="U194" s="12">
        <v>4.2300000000000004</v>
      </c>
      <c r="V194" s="12">
        <v>21.260000000000005</v>
      </c>
      <c r="W194" s="12">
        <v>78.739999999999995</v>
      </c>
      <c r="X194" s="12">
        <v>0.89929800000000015</v>
      </c>
      <c r="Y194" s="12">
        <v>3.3307020000000001</v>
      </c>
      <c r="Z194" s="12">
        <v>12.1</v>
      </c>
      <c r="AA194" s="12">
        <v>87.9</v>
      </c>
      <c r="AB194" s="12">
        <v>2.9276870580000001</v>
      </c>
      <c r="AC194" s="21">
        <f t="shared" si="16"/>
        <v>23.890328819550867</v>
      </c>
      <c r="AD194" s="21">
        <f t="shared" si="17"/>
        <v>6.1877162669705132</v>
      </c>
      <c r="AE194" s="21">
        <f t="shared" si="20"/>
        <v>79.427797753573543</v>
      </c>
    </row>
    <row r="195" spans="1:31">
      <c r="A195" s="103"/>
      <c r="B195" s="10">
        <v>2875.15</v>
      </c>
      <c r="C195" s="96"/>
      <c r="D195" s="96"/>
      <c r="E195" s="16">
        <v>12.7</v>
      </c>
      <c r="F195" s="17">
        <v>1.35</v>
      </c>
      <c r="G195" s="10">
        <v>2.67</v>
      </c>
      <c r="H195" s="10">
        <v>5.51</v>
      </c>
      <c r="I195" s="12">
        <v>37.513370310780473</v>
      </c>
      <c r="J195" s="12">
        <v>8.3972236618747047</v>
      </c>
      <c r="K195" s="12">
        <v>24.258646134304701</v>
      </c>
      <c r="L195" s="12">
        <v>19.795516948611848</v>
      </c>
      <c r="M195" s="12">
        <v>13.062347918471763</v>
      </c>
      <c r="N195" s="12">
        <v>6.7331690301400853</v>
      </c>
      <c r="O195" s="12">
        <v>4.34</v>
      </c>
      <c r="P195" s="12">
        <v>2.15</v>
      </c>
      <c r="Q195" s="12">
        <v>0.55000000000000004</v>
      </c>
      <c r="R195" s="12">
        <v>0.56000000000000005</v>
      </c>
      <c r="S195" s="12">
        <v>2.0515251133907801</v>
      </c>
      <c r="T195" s="12">
        <f t="shared" si="19"/>
        <v>32.072427332976034</v>
      </c>
      <c r="U195" s="12">
        <v>2.4352429444282806</v>
      </c>
      <c r="V195" s="12">
        <v>31.260000000000005</v>
      </c>
      <c r="W195" s="12">
        <v>68.739999999999995</v>
      </c>
      <c r="X195" s="12">
        <v>0.76125694442828051</v>
      </c>
      <c r="Y195" s="12">
        <v>1.673986</v>
      </c>
      <c r="Z195" s="12">
        <v>7.5</v>
      </c>
      <c r="AA195" s="12">
        <v>92.5</v>
      </c>
      <c r="AB195" s="12">
        <v>1.54843705</v>
      </c>
      <c r="AC195" s="21">
        <f t="shared" si="16"/>
        <v>24.495352524472739</v>
      </c>
      <c r="AD195" s="21">
        <f t="shared" si="17"/>
        <v>5.7383532081400714</v>
      </c>
      <c r="AE195" s="21">
        <f t="shared" si="20"/>
        <v>81.020013693028162</v>
      </c>
    </row>
    <row r="196" spans="1:31">
      <c r="A196" s="103"/>
      <c r="B196" s="10">
        <v>2876.7</v>
      </c>
      <c r="C196" s="96"/>
      <c r="D196" s="96"/>
      <c r="E196" s="16">
        <v>13.1</v>
      </c>
      <c r="F196" s="17">
        <v>3.91</v>
      </c>
      <c r="G196" s="10">
        <v>4.2</v>
      </c>
      <c r="H196" s="10">
        <v>4.0999999999999996</v>
      </c>
      <c r="I196" s="12">
        <v>37.551773195876287</v>
      </c>
      <c r="J196" s="12">
        <v>6.2830527835051537</v>
      </c>
      <c r="K196" s="12">
        <v>25.132211134020615</v>
      </c>
      <c r="L196" s="12">
        <v>19.874962886597938</v>
      </c>
      <c r="M196" s="12">
        <v>13.463684536082473</v>
      </c>
      <c r="N196" s="12">
        <v>6.4112783505154631</v>
      </c>
      <c r="O196" s="12">
        <v>3.91</v>
      </c>
      <c r="P196" s="12">
        <v>2.9</v>
      </c>
      <c r="Q196" s="12">
        <v>0.48</v>
      </c>
      <c r="R196" s="12">
        <v>0.47799999999999998</v>
      </c>
      <c r="S196" s="12">
        <v>1.8452347408763481</v>
      </c>
      <c r="T196" s="12">
        <f t="shared" si="19"/>
        <v>33.320345140761994</v>
      </c>
      <c r="U196" s="12">
        <v>3.3900000000000006</v>
      </c>
      <c r="V196" s="12">
        <v>42.45</v>
      </c>
      <c r="W196" s="12">
        <v>57.55</v>
      </c>
      <c r="X196" s="12">
        <v>1.4390550000000004</v>
      </c>
      <c r="Y196" s="12">
        <v>1.9509450000000002</v>
      </c>
      <c r="Z196" s="12">
        <v>21.4</v>
      </c>
      <c r="AA196" s="12">
        <v>78.599999999999994</v>
      </c>
      <c r="AB196" s="12">
        <v>1.53344277</v>
      </c>
      <c r="AC196" s="21">
        <f t="shared" si="16"/>
        <v>24.945797191375693</v>
      </c>
      <c r="AD196" s="21">
        <f t="shared" si="17"/>
        <v>5.8302104741739367</v>
      </c>
      <c r="AE196" s="21">
        <f t="shared" si="20"/>
        <v>81.055988361023779</v>
      </c>
    </row>
    <row r="197" spans="1:31">
      <c r="A197" s="103"/>
      <c r="B197" s="10">
        <v>2877.1</v>
      </c>
      <c r="C197" s="96"/>
      <c r="D197" s="96"/>
      <c r="E197" s="16">
        <v>14.9</v>
      </c>
      <c r="F197" s="16">
        <v>12.8</v>
      </c>
      <c r="G197" s="10">
        <v>4.5999999999999996</v>
      </c>
      <c r="H197" s="10">
        <v>3.7</v>
      </c>
      <c r="I197" s="12">
        <v>31.564272782136399</v>
      </c>
      <c r="J197" s="12">
        <v>14.756297525648765</v>
      </c>
      <c r="K197" s="12">
        <v>24.304490042245021</v>
      </c>
      <c r="L197" s="12">
        <v>16.544939649969827</v>
      </c>
      <c r="M197" s="12">
        <v>11.284227519613761</v>
      </c>
      <c r="N197" s="12">
        <v>5.2607121303560662</v>
      </c>
      <c r="O197" s="12">
        <v>3.17</v>
      </c>
      <c r="P197" s="12">
        <v>2.1</v>
      </c>
      <c r="Q197" s="12">
        <v>0.95</v>
      </c>
      <c r="R197" s="12">
        <v>0.78</v>
      </c>
      <c r="S197" s="12">
        <v>1.99</v>
      </c>
      <c r="T197" s="12">
        <f t="shared" si="19"/>
        <v>32.417537688442209</v>
      </c>
      <c r="U197" s="12">
        <v>3.63</v>
      </c>
      <c r="V197" s="12">
        <v>23.590000000000003</v>
      </c>
      <c r="W197" s="12">
        <v>76.41</v>
      </c>
      <c r="X197" s="12">
        <v>0.85631699999999999</v>
      </c>
      <c r="Y197" s="12">
        <v>2.7736829999999997</v>
      </c>
      <c r="Z197" s="12">
        <v>16.356699738218097</v>
      </c>
      <c r="AA197" s="12">
        <v>83.643300261781903</v>
      </c>
      <c r="AB197" s="12">
        <v>2.3199999999999998</v>
      </c>
      <c r="AC197" s="21">
        <f t="shared" si="16"/>
        <v>24.3790284082379</v>
      </c>
      <c r="AD197" s="21">
        <f t="shared" si="17"/>
        <v>5.2934680114233457</v>
      </c>
      <c r="AE197" s="21">
        <f t="shared" si="20"/>
        <v>82.16035504206566</v>
      </c>
    </row>
    <row r="198" spans="1:31">
      <c r="A198" s="103"/>
      <c r="B198" s="10">
        <v>2879.5</v>
      </c>
      <c r="C198" s="96"/>
      <c r="D198" s="96"/>
      <c r="E198" s="16">
        <v>24.5</v>
      </c>
      <c r="F198" s="16">
        <v>447.5</v>
      </c>
      <c r="G198" s="10">
        <v>7.02</v>
      </c>
      <c r="H198" s="10">
        <v>1.28</v>
      </c>
      <c r="I198" s="12">
        <v>23.689807976366318</v>
      </c>
      <c r="J198" s="12">
        <v>9.5812112259970448</v>
      </c>
      <c r="K198" s="12">
        <v>19.16242245199409</v>
      </c>
      <c r="L198" s="12">
        <v>30.726558345642538</v>
      </c>
      <c r="M198" s="12">
        <v>17.565553914327914</v>
      </c>
      <c r="N198" s="12">
        <v>13.161004431314623</v>
      </c>
      <c r="O198" s="12">
        <v>3.8</v>
      </c>
      <c r="P198" s="12">
        <v>1.5</v>
      </c>
      <c r="Q198" s="12">
        <v>1.31</v>
      </c>
      <c r="R198" s="12">
        <v>0.86</v>
      </c>
      <c r="S198" s="12">
        <v>1.5931288207976864</v>
      </c>
      <c r="T198" s="12">
        <f t="shared" si="19"/>
        <v>35.284229943648796</v>
      </c>
      <c r="U198" s="12">
        <v>9.3699999999999992</v>
      </c>
      <c r="V198" s="12">
        <v>59.22</v>
      </c>
      <c r="W198" s="12">
        <v>40.78</v>
      </c>
      <c r="X198" s="12">
        <v>5.5489139999999999</v>
      </c>
      <c r="Y198" s="12">
        <v>3.8210859999999998</v>
      </c>
      <c r="Z198" s="12">
        <v>15.730763453112544</v>
      </c>
      <c r="AA198" s="12">
        <v>84.269236546887456</v>
      </c>
      <c r="AB198" s="12">
        <v>3.22</v>
      </c>
      <c r="AC198" s="21">
        <f t="shared" si="16"/>
        <v>22.179208686446366</v>
      </c>
      <c r="AD198" s="21">
        <f t="shared" si="17"/>
        <v>5.8132131111224554</v>
      </c>
      <c r="AE198" s="21">
        <f t="shared" si="20"/>
        <v>79.232903986794952</v>
      </c>
    </row>
    <row r="199" spans="1:31">
      <c r="A199" s="103"/>
      <c r="B199" s="14">
        <v>2880.07</v>
      </c>
      <c r="C199" s="96"/>
      <c r="D199" s="96"/>
      <c r="E199" s="13">
        <v>25.3</v>
      </c>
      <c r="F199" s="13">
        <v>71.400000000000006</v>
      </c>
      <c r="G199" s="14">
        <v>7.5700000000001637</v>
      </c>
      <c r="H199" s="14">
        <v>0.73000000000001819</v>
      </c>
      <c r="I199" s="15">
        <v>32.658466207435623</v>
      </c>
      <c r="J199" s="15">
        <v>14.021368158392365</v>
      </c>
      <c r="K199" s="15">
        <v>18.027473346504468</v>
      </c>
      <c r="L199" s="15">
        <v>14.021368158392365</v>
      </c>
      <c r="M199" s="15">
        <v>14.021368158392365</v>
      </c>
      <c r="N199" s="15">
        <v>0</v>
      </c>
      <c r="O199" s="15">
        <v>5.08</v>
      </c>
      <c r="P199" s="15">
        <v>0.56000000000000005</v>
      </c>
      <c r="Q199" s="15">
        <v>1.18</v>
      </c>
      <c r="R199" s="15">
        <v>0.81</v>
      </c>
      <c r="S199" s="15">
        <v>1.5125141221943601</v>
      </c>
      <c r="T199" s="15">
        <f t="shared" si="19"/>
        <v>36.050354502460188</v>
      </c>
      <c r="U199" s="15">
        <v>13.641324129275178</v>
      </c>
      <c r="V199" s="15">
        <v>68.13</v>
      </c>
      <c r="W199" s="15">
        <v>31.87</v>
      </c>
      <c r="X199" s="15">
        <v>9.2938341292751776</v>
      </c>
      <c r="Y199" s="15">
        <v>4.3474899999999996</v>
      </c>
      <c r="Z199" s="15">
        <v>25.6</v>
      </c>
      <c r="AA199" s="15">
        <v>74.400000000000006</v>
      </c>
      <c r="AB199" s="15">
        <v>3.2345325599999999</v>
      </c>
      <c r="AC199" s="40">
        <f t="shared" si="16"/>
        <v>18.772105855625824</v>
      </c>
      <c r="AD199" s="40">
        <f t="shared" si="17"/>
        <v>6.1976883232157505</v>
      </c>
      <c r="AE199" s="40">
        <f t="shared" si="20"/>
        <v>75.179257470742684</v>
      </c>
    </row>
    <row r="200" spans="1:31">
      <c r="A200" s="103"/>
      <c r="B200" s="10">
        <v>2896</v>
      </c>
      <c r="C200" s="96"/>
      <c r="D200" s="96"/>
      <c r="E200" s="16">
        <v>18.7</v>
      </c>
      <c r="F200" s="16">
        <v>232.7</v>
      </c>
      <c r="G200" s="10">
        <v>15</v>
      </c>
      <c r="H200" s="10">
        <v>3</v>
      </c>
      <c r="I200" s="12">
        <v>32.823972022043236</v>
      </c>
      <c r="J200" s="12">
        <v>9.0753846969054699</v>
      </c>
      <c r="K200" s="12">
        <v>21.450909283594743</v>
      </c>
      <c r="L200" s="12">
        <v>20.359733997456551</v>
      </c>
      <c r="M200" s="12">
        <v>12.375524586689275</v>
      </c>
      <c r="N200" s="12">
        <v>7.9842094107672743</v>
      </c>
      <c r="O200" s="12">
        <v>4.12</v>
      </c>
      <c r="P200" s="12">
        <v>3.2</v>
      </c>
      <c r="Q200" s="12">
        <v>0.71</v>
      </c>
      <c r="R200" s="12">
        <v>0.57999999999999996</v>
      </c>
      <c r="S200" s="12">
        <v>1.548</v>
      </c>
      <c r="T200" s="12">
        <f t="shared" si="19"/>
        <v>35.703281653746771</v>
      </c>
      <c r="U200" s="12">
        <v>7.6800000000000006</v>
      </c>
      <c r="V200" s="12">
        <v>41.62</v>
      </c>
      <c r="W200" s="12">
        <v>58.38</v>
      </c>
      <c r="X200" s="12">
        <v>3.1964159999999997</v>
      </c>
      <c r="Y200" s="12">
        <v>4.4835840000000005</v>
      </c>
      <c r="Z200" s="12">
        <v>54.3</v>
      </c>
      <c r="AA200" s="12">
        <v>45.7</v>
      </c>
      <c r="AB200" s="12">
        <v>2.0489978880000006</v>
      </c>
      <c r="AC200" s="21">
        <f t="shared" si="16"/>
        <v>23.191114148544699</v>
      </c>
      <c r="AD200" s="21">
        <f t="shared" si="17"/>
        <v>6.6132450718103026</v>
      </c>
      <c r="AE200" s="21">
        <f t="shared" si="20"/>
        <v>77.811148285671706</v>
      </c>
    </row>
    <row r="201" spans="1:31">
      <c r="A201" s="103"/>
      <c r="B201" s="14">
        <v>2908</v>
      </c>
      <c r="C201" s="96"/>
      <c r="D201" s="96"/>
      <c r="E201" s="13">
        <v>19.7</v>
      </c>
      <c r="F201" s="13">
        <v>218.6</v>
      </c>
      <c r="G201" s="14">
        <v>4</v>
      </c>
      <c r="H201" s="14">
        <v>4</v>
      </c>
      <c r="I201" s="15">
        <v>26.577156395020396</v>
      </c>
      <c r="J201" s="15">
        <v>9.3684476292446881</v>
      </c>
      <c r="K201" s="15">
        <v>16.394783351178205</v>
      </c>
      <c r="L201" s="15">
        <v>28.321282283443605</v>
      </c>
      <c r="M201" s="15">
        <v>11.710559536555859</v>
      </c>
      <c r="N201" s="15">
        <v>16.610722746887745</v>
      </c>
      <c r="O201" s="15">
        <v>3.5</v>
      </c>
      <c r="P201" s="15">
        <v>2.7</v>
      </c>
      <c r="Q201" s="15">
        <v>0.95</v>
      </c>
      <c r="R201" s="15">
        <v>0.85</v>
      </c>
      <c r="S201" s="15">
        <v>1.7110000000000001</v>
      </c>
      <c r="T201" s="15">
        <f t="shared" si="19"/>
        <v>34.293985973115134</v>
      </c>
      <c r="U201" s="15">
        <v>11.338330341113105</v>
      </c>
      <c r="V201" s="15">
        <v>77.72</v>
      </c>
      <c r="W201" s="15">
        <v>22.28</v>
      </c>
      <c r="X201" s="15">
        <v>8.8121503411131048</v>
      </c>
      <c r="Y201" s="15">
        <v>2.5261800000000001</v>
      </c>
      <c r="Z201" s="15">
        <v>3.2</v>
      </c>
      <c r="AA201" s="15">
        <v>96.8</v>
      </c>
      <c r="AB201" s="15">
        <v>2.44534224</v>
      </c>
      <c r="AC201" s="40">
        <f t="shared" si="16"/>
        <v>18.541217526550778</v>
      </c>
      <c r="AD201" s="40">
        <f t="shared" si="17"/>
        <v>6.5167025978759376</v>
      </c>
      <c r="AE201" s="40">
        <f t="shared" si="20"/>
        <v>73.993441732127678</v>
      </c>
    </row>
    <row r="202" spans="1:31">
      <c r="A202" s="103"/>
      <c r="B202" s="10">
        <v>2913</v>
      </c>
      <c r="C202" s="96"/>
      <c r="D202" s="96"/>
      <c r="E202" s="10"/>
      <c r="F202" s="10"/>
      <c r="G202" s="10">
        <v>0.8</v>
      </c>
      <c r="H202" s="10">
        <v>0.5</v>
      </c>
      <c r="I202" s="12">
        <v>28.535209265842596</v>
      </c>
      <c r="J202" s="12">
        <v>15.248502451434636</v>
      </c>
      <c r="K202" s="12">
        <v>11.859946351115827</v>
      </c>
      <c r="L202" s="12">
        <v>31.121212605559585</v>
      </c>
      <c r="M202" s="12">
        <v>18.637058551753444</v>
      </c>
      <c r="N202" s="12">
        <v>12.484154053806135</v>
      </c>
      <c r="O202" s="12">
        <v>5</v>
      </c>
      <c r="P202" s="12">
        <v>0.5</v>
      </c>
      <c r="Q202" s="12">
        <v>0.57399999999999995</v>
      </c>
      <c r="R202" s="12">
        <v>0.43</v>
      </c>
      <c r="S202" s="12">
        <v>1.843</v>
      </c>
      <c r="T202" s="12">
        <f t="shared" si="19"/>
        <v>33.335393380358113</v>
      </c>
      <c r="U202" s="12">
        <v>4.7311293260473581</v>
      </c>
      <c r="V202" s="12">
        <v>45.1</v>
      </c>
      <c r="W202" s="12">
        <v>54.9</v>
      </c>
      <c r="X202" s="12">
        <v>2.1342124389799633</v>
      </c>
      <c r="Y202" s="12">
        <v>2.5973899999999999</v>
      </c>
      <c r="Z202" s="12">
        <v>35.6</v>
      </c>
      <c r="AA202" s="12">
        <v>64.400000000000006</v>
      </c>
      <c r="AB202" s="12">
        <v>1.67271916</v>
      </c>
      <c r="AC202" s="21">
        <f t="shared" si="16"/>
        <v>24.89753422329483</v>
      </c>
      <c r="AD202" s="21">
        <f t="shared" si="17"/>
        <v>4.8846643741169036</v>
      </c>
      <c r="AE202" s="21">
        <f t="shared" si="20"/>
        <v>83.598711296816703</v>
      </c>
    </row>
    <row r="203" spans="1:31">
      <c r="A203" s="103"/>
      <c r="B203" s="10">
        <v>2990</v>
      </c>
      <c r="C203" s="96"/>
      <c r="D203" s="96"/>
      <c r="E203" s="16">
        <v>17.8</v>
      </c>
      <c r="F203" s="16">
        <v>20.308</v>
      </c>
      <c r="G203" s="10">
        <v>0.5</v>
      </c>
      <c r="H203" s="10">
        <v>11</v>
      </c>
      <c r="I203" s="12">
        <v>29.193488768668214</v>
      </c>
      <c r="J203" s="12">
        <v>14.012874608960741</v>
      </c>
      <c r="K203" s="12">
        <v>21.486407733739803</v>
      </c>
      <c r="L203" s="12">
        <v>26.858009667174752</v>
      </c>
      <c r="M203" s="12">
        <v>9.3419164059738264</v>
      </c>
      <c r="N203" s="12">
        <v>17.516093261200925</v>
      </c>
      <c r="O203" s="12">
        <v>4.2</v>
      </c>
      <c r="P203" s="12">
        <v>1.6</v>
      </c>
      <c r="Q203" s="12">
        <v>0.144307692307692</v>
      </c>
      <c r="R203" s="12">
        <v>0.1</v>
      </c>
      <c r="S203" s="12">
        <v>2.26923933805833</v>
      </c>
      <c r="T203" s="12">
        <f t="shared" si="19"/>
        <v>31.001487317329136</v>
      </c>
      <c r="U203" s="12">
        <v>2.4049115291488175</v>
      </c>
      <c r="V203" s="12">
        <v>46.31</v>
      </c>
      <c r="W203" s="12">
        <v>53.69</v>
      </c>
      <c r="X203" s="12">
        <v>1.1137145291488175</v>
      </c>
      <c r="Y203" s="12">
        <v>1.2911969999999999</v>
      </c>
      <c r="Z203" s="12">
        <v>67.400000000000006</v>
      </c>
      <c r="AA203" s="12">
        <v>32.599999999999994</v>
      </c>
      <c r="AB203" s="12">
        <v>0.42093022199999991</v>
      </c>
      <c r="AC203" s="21">
        <f t="shared" si="16"/>
        <v>24.633616342852797</v>
      </c>
      <c r="AD203" s="21">
        <f t="shared" si="17"/>
        <v>4.5553761248030762</v>
      </c>
      <c r="AE203" s="21">
        <f t="shared" si="20"/>
        <v>84.393513651247616</v>
      </c>
    </row>
    <row r="204" spans="1:31">
      <c r="A204" s="103"/>
      <c r="B204" s="10">
        <v>3007</v>
      </c>
      <c r="C204" s="96"/>
      <c r="D204" s="96"/>
      <c r="E204" s="16">
        <v>11</v>
      </c>
      <c r="F204" s="16">
        <v>27.363</v>
      </c>
      <c r="G204" s="10">
        <v>5</v>
      </c>
      <c r="H204" s="10">
        <v>10</v>
      </c>
      <c r="I204" s="12">
        <v>28.12985192984203</v>
      </c>
      <c r="J204" s="12">
        <v>7.9217292692748673</v>
      </c>
      <c r="K204" s="12">
        <v>22.004803525763521</v>
      </c>
      <c r="L204" s="12">
        <v>31.351173683098132</v>
      </c>
      <c r="M204" s="12">
        <v>13.202882115458113</v>
      </c>
      <c r="N204" s="12">
        <v>18.148291567640019</v>
      </c>
      <c r="O204" s="12">
        <v>5.2</v>
      </c>
      <c r="P204" s="12">
        <v>2.5</v>
      </c>
      <c r="Q204" s="12">
        <v>0.34941176470590002</v>
      </c>
      <c r="R204" s="12">
        <v>0.31</v>
      </c>
      <c r="S204" s="12">
        <v>2.34673340778359</v>
      </c>
      <c r="T204" s="12">
        <f t="shared" si="19"/>
        <v>30.668245194808161</v>
      </c>
      <c r="U204" s="12">
        <v>2.2330298273155416</v>
      </c>
      <c r="V204" s="12">
        <v>49.04</v>
      </c>
      <c r="W204" s="12">
        <v>50.96</v>
      </c>
      <c r="X204" s="12">
        <v>1.0950778273155415</v>
      </c>
      <c r="Y204" s="12">
        <v>1.1379520000000001</v>
      </c>
      <c r="Z204" s="12">
        <v>17.399999999999999</v>
      </c>
      <c r="AA204" s="12">
        <v>82.6</v>
      </c>
      <c r="AB204" s="12">
        <v>0.93994835199999993</v>
      </c>
      <c r="AC204" s="21">
        <f t="shared" si="16"/>
        <v>22.454257738678159</v>
      </c>
      <c r="AD204" s="21">
        <f t="shared" si="17"/>
        <v>6.482367901621453</v>
      </c>
      <c r="AE204" s="21">
        <f t="shared" si="20"/>
        <v>77.598051748668468</v>
      </c>
    </row>
    <row r="205" spans="1:31">
      <c r="A205" s="103"/>
      <c r="B205" s="10">
        <v>3026.1</v>
      </c>
      <c r="C205" s="96"/>
      <c r="D205" s="96"/>
      <c r="E205" s="16">
        <v>20</v>
      </c>
      <c r="F205" s="16">
        <v>52.814</v>
      </c>
      <c r="G205" s="10">
        <v>8.1</v>
      </c>
      <c r="H205" s="10">
        <v>1.1000000000000001</v>
      </c>
      <c r="I205" s="12">
        <v>19.118758381768565</v>
      </c>
      <c r="J205" s="12">
        <v>8.5165378246059973</v>
      </c>
      <c r="K205" s="12">
        <v>25.549613473817992</v>
      </c>
      <c r="L205" s="12">
        <v>32.623554075072356</v>
      </c>
      <c r="M205" s="12">
        <v>19.588036996593793</v>
      </c>
      <c r="N205" s="12">
        <v>13.035517078478566</v>
      </c>
      <c r="O205" s="12">
        <v>4.4400000000000004</v>
      </c>
      <c r="P205" s="12">
        <v>0.9</v>
      </c>
      <c r="Q205" s="12">
        <v>1.22923076923076</v>
      </c>
      <c r="R205" s="12">
        <v>1.03</v>
      </c>
      <c r="S205" s="12">
        <v>2.1226595627993299</v>
      </c>
      <c r="T205" s="12">
        <f t="shared" si="19"/>
        <v>31.698352687983487</v>
      </c>
      <c r="U205" s="12">
        <v>6.3923054755043225</v>
      </c>
      <c r="V205" s="12">
        <v>44.48</v>
      </c>
      <c r="W205" s="12">
        <v>55.52</v>
      </c>
      <c r="X205" s="12">
        <v>2.8432974755043223</v>
      </c>
      <c r="Y205" s="12">
        <v>3.5490080000000002</v>
      </c>
      <c r="Z205" s="12">
        <v>4.3</v>
      </c>
      <c r="AA205" s="12">
        <v>95.7</v>
      </c>
      <c r="AB205" s="12">
        <v>3.396400656</v>
      </c>
      <c r="AC205" s="21">
        <f t="shared" si="16"/>
        <v>20.587295331344059</v>
      </c>
      <c r="AD205" s="21">
        <f t="shared" si="17"/>
        <v>6.0347546878588574</v>
      </c>
      <c r="AE205" s="21">
        <f t="shared" si="20"/>
        <v>77.331743109543055</v>
      </c>
    </row>
    <row r="206" spans="1:31">
      <c r="A206" s="103"/>
      <c r="B206" s="10">
        <v>3080.76</v>
      </c>
      <c r="C206" s="96"/>
      <c r="D206" s="96"/>
      <c r="E206" s="16">
        <v>26.3</v>
      </c>
      <c r="F206" s="16">
        <v>515.1</v>
      </c>
      <c r="G206" s="10">
        <v>50</v>
      </c>
      <c r="H206" s="10">
        <v>1.2399999999997817</v>
      </c>
      <c r="I206" s="12">
        <v>26.222611927543344</v>
      </c>
      <c r="J206" s="12">
        <v>11.357668791117211</v>
      </c>
      <c r="K206" s="12">
        <v>15.413979073659073</v>
      </c>
      <c r="L206" s="12">
        <v>26.79623156345836</v>
      </c>
      <c r="M206" s="12">
        <v>24.337861695251171</v>
      </c>
      <c r="N206" s="12">
        <v>2.4583698682071886</v>
      </c>
      <c r="O206" s="12">
        <v>3.11</v>
      </c>
      <c r="P206" s="12">
        <v>2.1</v>
      </c>
      <c r="Q206" s="12">
        <v>1.28</v>
      </c>
      <c r="R206" s="12">
        <v>1.1499999999999999</v>
      </c>
      <c r="S206" s="12">
        <v>1.48391377669715</v>
      </c>
      <c r="T206" s="12">
        <f t="shared" si="19"/>
        <v>36.342163485246509</v>
      </c>
      <c r="U206" s="12">
        <v>12.569508644222021</v>
      </c>
      <c r="V206" s="12">
        <v>45.05</v>
      </c>
      <c r="W206" s="12">
        <v>54.95</v>
      </c>
      <c r="X206" s="12">
        <v>5.6625636442220193</v>
      </c>
      <c r="Y206" s="12">
        <v>6.9069450000000003</v>
      </c>
      <c r="Z206" s="12">
        <v>45.5</v>
      </c>
      <c r="AA206" s="12">
        <v>54.5</v>
      </c>
      <c r="AB206" s="12">
        <v>3.7642850250000004</v>
      </c>
      <c r="AC206" s="21">
        <f t="shared" si="16"/>
        <v>20.218768636341093</v>
      </c>
      <c r="AD206" s="21">
        <f t="shared" si="17"/>
        <v>6.0952860761835419</v>
      </c>
      <c r="AE206" s="21">
        <f t="shared" si="20"/>
        <v>76.836385943659295</v>
      </c>
    </row>
    <row r="207" spans="1:31">
      <c r="A207" s="103"/>
      <c r="B207" s="14">
        <v>3140.57</v>
      </c>
      <c r="C207" s="96"/>
      <c r="D207" s="96"/>
      <c r="E207" s="14"/>
      <c r="F207" s="14"/>
      <c r="G207" s="14">
        <v>55.570000000000164</v>
      </c>
      <c r="H207" s="14">
        <v>2.4299999999998363</v>
      </c>
      <c r="I207" s="15">
        <v>32.212045692769074</v>
      </c>
      <c r="J207" s="15">
        <v>16.535516788954791</v>
      </c>
      <c r="K207" s="15">
        <v>6.0129151959835605</v>
      </c>
      <c r="L207" s="15">
        <v>23.523052854617006</v>
      </c>
      <c r="M207" s="15">
        <v>21.045203185942462</v>
      </c>
      <c r="N207" s="15">
        <v>2.4778496686745441</v>
      </c>
      <c r="O207" s="15">
        <v>3.55</v>
      </c>
      <c r="P207" s="15">
        <v>3.1</v>
      </c>
      <c r="Q207" s="15">
        <v>2.3065000000000002</v>
      </c>
      <c r="R207" s="15">
        <v>1.8</v>
      </c>
      <c r="S207" s="15">
        <v>1.9205356854235072</v>
      </c>
      <c r="T207" s="15">
        <f t="shared" si="19"/>
        <v>32.833756571568316</v>
      </c>
      <c r="U207" s="15">
        <v>10.959969467675561</v>
      </c>
      <c r="V207" s="15">
        <v>24.67</v>
      </c>
      <c r="W207" s="15">
        <v>75.33</v>
      </c>
      <c r="X207" s="15">
        <v>2.7038244676755614</v>
      </c>
      <c r="Y207" s="15">
        <v>8.2561450000000001</v>
      </c>
      <c r="Z207" s="15">
        <v>23.2</v>
      </c>
      <c r="AA207" s="15">
        <v>76.8</v>
      </c>
      <c r="AB207" s="15">
        <v>6.3407193599999996</v>
      </c>
      <c r="AC207" s="40">
        <f t="shared" si="16"/>
        <v>14.201310324528936</v>
      </c>
      <c r="AD207" s="40">
        <f t="shared" si="17"/>
        <v>9.2289360549420465</v>
      </c>
      <c r="AE207" s="40">
        <f t="shared" si="20"/>
        <v>60.611015755138538</v>
      </c>
    </row>
    <row r="208" spans="1:31">
      <c r="A208" s="103"/>
      <c r="B208" s="14">
        <v>3141.12</v>
      </c>
      <c r="C208" s="96"/>
      <c r="D208" s="96"/>
      <c r="E208" s="13">
        <v>17.3</v>
      </c>
      <c r="F208" s="13">
        <v>10.9</v>
      </c>
      <c r="G208" s="14">
        <v>56.119999999999891</v>
      </c>
      <c r="H208" s="14">
        <v>1.8800000000001091</v>
      </c>
      <c r="I208" s="15">
        <v>27.4078964554466</v>
      </c>
      <c r="J208" s="15">
        <v>7.4162543350031989</v>
      </c>
      <c r="K208" s="15">
        <v>27.440141039511833</v>
      </c>
      <c r="L208" s="15">
        <v>14.735774917810705</v>
      </c>
      <c r="M208" s="15">
        <v>6.6746289015028788</v>
      </c>
      <c r="N208" s="15">
        <v>8.0611460163078235</v>
      </c>
      <c r="O208" s="15">
        <v>3.67</v>
      </c>
      <c r="P208" s="15">
        <v>2.2999999999999998</v>
      </c>
      <c r="Q208" s="15">
        <v>1.73764705882353</v>
      </c>
      <c r="R208" s="15">
        <v>1.52</v>
      </c>
      <c r="S208" s="15">
        <v>2.4029377432999781</v>
      </c>
      <c r="T208" s="15">
        <f t="shared" si="19"/>
        <v>30.440001375962076</v>
      </c>
      <c r="U208" s="15">
        <v>11.772286193404137</v>
      </c>
      <c r="V208" s="15">
        <v>28.439999999999998</v>
      </c>
      <c r="W208" s="15">
        <v>71.56</v>
      </c>
      <c r="X208" s="15">
        <v>3.3480381934041366</v>
      </c>
      <c r="Y208" s="15">
        <v>8.4242480000000004</v>
      </c>
      <c r="Z208" s="15">
        <v>43.6</v>
      </c>
      <c r="AA208" s="15">
        <v>56.4</v>
      </c>
      <c r="AB208" s="15">
        <v>4.7512758719999999</v>
      </c>
      <c r="AC208" s="40">
        <f t="shared" si="16"/>
        <v>11.949443224996521</v>
      </c>
      <c r="AD208" s="40">
        <f t="shared" si="17"/>
        <v>8.1249946125263506</v>
      </c>
      <c r="AE208" s="40">
        <f t="shared" si="20"/>
        <v>59.525668024739311</v>
      </c>
    </row>
    <row r="209" spans="1:31">
      <c r="A209" s="103"/>
      <c r="B209" s="14">
        <v>3146.27</v>
      </c>
      <c r="C209" s="96"/>
      <c r="D209" s="96"/>
      <c r="E209" s="13">
        <v>16.3</v>
      </c>
      <c r="F209" s="18">
        <v>2.88</v>
      </c>
      <c r="G209" s="14">
        <v>61.269999999999982</v>
      </c>
      <c r="H209" s="14">
        <v>2.7300000000000182</v>
      </c>
      <c r="I209" s="15">
        <v>24.148259148756164</v>
      </c>
      <c r="J209" s="15">
        <v>7.1865219226698356</v>
      </c>
      <c r="K209" s="15">
        <v>8.9831524033372929</v>
      </c>
      <c r="L209" s="15">
        <v>41.776488327348169</v>
      </c>
      <c r="M209" s="15">
        <v>22.457881008343232</v>
      </c>
      <c r="N209" s="15">
        <v>19.318607319004933</v>
      </c>
      <c r="O209" s="15">
        <v>3.43</v>
      </c>
      <c r="P209" s="15">
        <v>1.9</v>
      </c>
      <c r="Q209" s="15">
        <v>0.98</v>
      </c>
      <c r="R209" s="15">
        <v>0.77</v>
      </c>
      <c r="S209" s="15">
        <v>1.8596227626315989</v>
      </c>
      <c r="T209" s="15">
        <f t="shared" si="19"/>
        <v>33.224325496636553</v>
      </c>
      <c r="U209" s="15">
        <v>10.825578197888536</v>
      </c>
      <c r="V209" s="15">
        <v>18.540000000000006</v>
      </c>
      <c r="W209" s="15">
        <v>81.459999999999994</v>
      </c>
      <c r="X209" s="15">
        <v>2.0070621978885343</v>
      </c>
      <c r="Y209" s="15">
        <v>8.8185160000000007</v>
      </c>
      <c r="Z209" s="15">
        <v>67.400000000000006</v>
      </c>
      <c r="AA209" s="15">
        <v>32.599999999999994</v>
      </c>
      <c r="AB209" s="15">
        <v>2.8748362159999998</v>
      </c>
      <c r="AC209" s="40">
        <f t="shared" si="16"/>
        <v>18.659912528129915</v>
      </c>
      <c r="AD209" s="40">
        <f t="shared" si="17"/>
        <v>5.7588781930084032</v>
      </c>
      <c r="AE209" s="40">
        <f t="shared" si="20"/>
        <v>76.416202346895162</v>
      </c>
    </row>
    <row r="210" spans="1:31">
      <c r="A210" s="103" t="s">
        <v>4</v>
      </c>
      <c r="B210" s="10">
        <v>3225</v>
      </c>
      <c r="C210" s="96" t="s">
        <v>357</v>
      </c>
      <c r="D210" s="96" t="s">
        <v>335</v>
      </c>
      <c r="E210" s="16">
        <v>15.2</v>
      </c>
      <c r="F210" s="16">
        <v>12.1</v>
      </c>
      <c r="G210" s="10">
        <v>31</v>
      </c>
      <c r="H210" s="10">
        <v>0.45</v>
      </c>
      <c r="I210" s="11">
        <v>29.187797289889296</v>
      </c>
      <c r="J210" s="11">
        <v>14.525221474850792</v>
      </c>
      <c r="K210" s="11">
        <v>16.946091720659254</v>
      </c>
      <c r="L210" s="12">
        <v>22.302910987980116</v>
      </c>
      <c r="M210" s="11">
        <v>13.718264726247968</v>
      </c>
      <c r="N210" s="11">
        <v>8.5846462617321464</v>
      </c>
      <c r="O210" s="12">
        <v>3.54</v>
      </c>
      <c r="P210" s="12">
        <v>1.2</v>
      </c>
      <c r="Q210" s="12">
        <v>1.4424999999999999</v>
      </c>
      <c r="R210" s="12">
        <v>1.26</v>
      </c>
      <c r="S210" s="12">
        <v>1.83</v>
      </c>
      <c r="T210" s="12">
        <f t="shared" si="19"/>
        <v>33.423661202185791</v>
      </c>
      <c r="U210" s="12">
        <v>8.5954785266205569</v>
      </c>
      <c r="V210" s="12">
        <v>37.83</v>
      </c>
      <c r="W210" s="12">
        <v>62.17</v>
      </c>
      <c r="X210" s="12">
        <v>3.2516695266205566</v>
      </c>
      <c r="Y210" s="12">
        <v>5.3438090000000003</v>
      </c>
      <c r="Z210" s="12">
        <v>21.3</v>
      </c>
      <c r="AA210" s="12">
        <v>78.7</v>
      </c>
      <c r="AB210" s="12">
        <v>4.2055776830000005</v>
      </c>
      <c r="AC210" s="21">
        <f t="shared" si="16"/>
        <v>20.706603259995891</v>
      </c>
      <c r="AD210" s="21">
        <f t="shared" si="17"/>
        <v>5.9014110523748045</v>
      </c>
      <c r="AE210" s="21">
        <f t="shared" si="20"/>
        <v>77.820926495702096</v>
      </c>
    </row>
    <row r="211" spans="1:31">
      <c r="A211" s="103"/>
      <c r="B211" s="10">
        <v>3236</v>
      </c>
      <c r="C211" s="96"/>
      <c r="D211" s="96"/>
      <c r="E211" s="16">
        <v>15.7</v>
      </c>
      <c r="F211" s="10"/>
      <c r="G211" s="10">
        <v>1.0999999999999091</v>
      </c>
      <c r="H211" s="10">
        <v>1.2</v>
      </c>
      <c r="I211" s="11">
        <v>27.186363017049878</v>
      </c>
      <c r="J211" s="11">
        <v>10.956928125053436</v>
      </c>
      <c r="K211" s="11">
        <v>22.696493973324976</v>
      </c>
      <c r="L211" s="12">
        <v>19.154028489285142</v>
      </c>
      <c r="M211" s="11">
        <v>11.739565848271539</v>
      </c>
      <c r="N211" s="11">
        <v>7.4144626410136025</v>
      </c>
      <c r="O211" s="12">
        <v>6.73</v>
      </c>
      <c r="P211" s="12">
        <v>2.1</v>
      </c>
      <c r="Q211" s="12">
        <v>1.1200000000000001</v>
      </c>
      <c r="R211" s="12">
        <v>0.95</v>
      </c>
      <c r="S211" s="12">
        <v>1.48</v>
      </c>
      <c r="T211" s="12">
        <f t="shared" si="19"/>
        <v>36.382972972972972</v>
      </c>
      <c r="U211" s="12">
        <v>9.1061863952865565</v>
      </c>
      <c r="V211" s="12">
        <v>62.66</v>
      </c>
      <c r="W211" s="12">
        <v>37.340000000000003</v>
      </c>
      <c r="X211" s="12">
        <v>5.7059363952865558</v>
      </c>
      <c r="Y211" s="12">
        <v>3.4002500000000002</v>
      </c>
      <c r="Z211" s="12">
        <v>7.6</v>
      </c>
      <c r="AA211" s="12">
        <v>92.4</v>
      </c>
      <c r="AB211" s="12">
        <v>3.1418310000000003</v>
      </c>
      <c r="AC211" s="21">
        <f t="shared" si="16"/>
        <v>20.472566364458778</v>
      </c>
      <c r="AD211" s="21">
        <f t="shared" si="17"/>
        <v>8.6684902662739933</v>
      </c>
      <c r="AE211" s="21">
        <f t="shared" si="20"/>
        <v>70.253342642586205</v>
      </c>
    </row>
    <row r="212" spans="1:31">
      <c r="A212" s="103"/>
      <c r="B212" s="10">
        <v>3255.5</v>
      </c>
      <c r="C212" s="96"/>
      <c r="D212" s="96"/>
      <c r="E212" s="16">
        <v>16.399999999999999</v>
      </c>
      <c r="F212" s="16">
        <v>10.199999999999999</v>
      </c>
      <c r="G212" s="10">
        <v>17.5500000000001</v>
      </c>
      <c r="H212" s="10">
        <v>0.45</v>
      </c>
      <c r="I212" s="11">
        <v>29.292159298291086</v>
      </c>
      <c r="J212" s="11">
        <v>6.4275366688821585</v>
      </c>
      <c r="K212" s="11">
        <v>30.530799177190254</v>
      </c>
      <c r="L212" s="12">
        <v>14.696294779371186</v>
      </c>
      <c r="M212" s="11">
        <v>8.8378629197129683</v>
      </c>
      <c r="N212" s="11">
        <v>5.858431859658217</v>
      </c>
      <c r="O212" s="12">
        <v>4.97</v>
      </c>
      <c r="P212" s="12">
        <v>0.6</v>
      </c>
      <c r="Q212" s="12">
        <v>1.21</v>
      </c>
      <c r="R212" s="12">
        <v>1.1000000000000001</v>
      </c>
      <c r="S212" s="12">
        <v>1.75</v>
      </c>
      <c r="T212" s="12">
        <f t="shared" si="19"/>
        <v>33.995714285714286</v>
      </c>
      <c r="U212" s="12">
        <v>9.1732100762653097</v>
      </c>
      <c r="V212" s="12">
        <v>56.73</v>
      </c>
      <c r="W212" s="12">
        <v>43.27</v>
      </c>
      <c r="X212" s="12">
        <v>5.2039620762653103</v>
      </c>
      <c r="Y212" s="12">
        <v>3.9692479999999999</v>
      </c>
      <c r="Z212" s="12">
        <v>8.4</v>
      </c>
      <c r="AA212" s="12">
        <v>91.6</v>
      </c>
      <c r="AB212" s="12">
        <v>3.6358311679999997</v>
      </c>
      <c r="AC212" s="21">
        <f t="shared" si="16"/>
        <v>20.425750321412966</v>
      </c>
      <c r="AD212" s="21">
        <f t="shared" si="17"/>
        <v>6.2704508746726582</v>
      </c>
      <c r="AE212" s="21">
        <f t="shared" si="20"/>
        <v>76.511823429049997</v>
      </c>
    </row>
    <row r="213" spans="1:31">
      <c r="A213" s="103"/>
      <c r="B213" s="10">
        <v>3262</v>
      </c>
      <c r="C213" s="96"/>
      <c r="D213" s="96"/>
      <c r="E213" s="16">
        <v>18.8</v>
      </c>
      <c r="F213" s="16">
        <v>51.7</v>
      </c>
      <c r="G213" s="10">
        <v>1.6</v>
      </c>
      <c r="H213" s="10">
        <v>2.7</v>
      </c>
      <c r="I213" s="11">
        <v>27.129063405322203</v>
      </c>
      <c r="J213" s="11">
        <v>9.5691605466045591</v>
      </c>
      <c r="K213" s="11">
        <v>29.504911685364057</v>
      </c>
      <c r="L213" s="12">
        <v>14.526380314304344</v>
      </c>
      <c r="M213" s="11">
        <v>8.7717305010541793</v>
      </c>
      <c r="N213" s="11">
        <v>5.7546498132501638</v>
      </c>
      <c r="O213" s="12">
        <v>5.56</v>
      </c>
      <c r="P213" s="12">
        <v>2.9</v>
      </c>
      <c r="Q213" s="12">
        <v>1.31</v>
      </c>
      <c r="R213" s="12">
        <v>1.1399999999999999</v>
      </c>
      <c r="S213" s="12">
        <v>1.56</v>
      </c>
      <c r="T213" s="12">
        <f t="shared" si="19"/>
        <v>35.589487179487179</v>
      </c>
      <c r="U213" s="12">
        <v>8.3604840484048406</v>
      </c>
      <c r="V213" s="12">
        <v>54.55</v>
      </c>
      <c r="W213" s="12">
        <v>45.45</v>
      </c>
      <c r="X213" s="12">
        <v>4.5606440484048401</v>
      </c>
      <c r="Y213" s="12">
        <v>3.7998400000000001</v>
      </c>
      <c r="Z213" s="12">
        <v>13.6</v>
      </c>
      <c r="AA213" s="12">
        <v>86.4</v>
      </c>
      <c r="AB213" s="12">
        <v>3.2830617600000007</v>
      </c>
      <c r="AC213" s="21">
        <f t="shared" ref="AC213:AC229" si="21">T213-(((100-T213)*(O213+P213+Q213+R213+U213))/(100-(O213+P213+Q213+R213+U213)))</f>
        <v>20.214419644070574</v>
      </c>
      <c r="AD213" s="21">
        <f t="shared" ref="AD213:AD229" si="22">(T213-AC213)*((O213+P213+Q213+R213)/(O213+P213+Q213+R213+U213))</f>
        <v>8.7046068168319</v>
      </c>
      <c r="AE213" s="21">
        <f t="shared" si="20"/>
        <v>69.900069670048453</v>
      </c>
    </row>
    <row r="214" spans="1:31">
      <c r="A214" s="103"/>
      <c r="B214" s="10">
        <v>3278.3</v>
      </c>
      <c r="C214" s="96"/>
      <c r="D214" s="96"/>
      <c r="E214" s="16">
        <v>15.8</v>
      </c>
      <c r="F214" s="16">
        <v>25.1</v>
      </c>
      <c r="G214" s="10">
        <v>10.3</v>
      </c>
      <c r="H214" s="10">
        <v>7.3</v>
      </c>
      <c r="I214" s="11">
        <v>30.013205828779597</v>
      </c>
      <c r="J214" s="11">
        <v>11.246124772313298</v>
      </c>
      <c r="K214" s="11">
        <v>29.412941712204013</v>
      </c>
      <c r="L214" s="12">
        <v>16.560227686703097</v>
      </c>
      <c r="M214" s="11">
        <v>10.381038251366121</v>
      </c>
      <c r="N214" s="11">
        <v>6.1791894353369772</v>
      </c>
      <c r="O214" s="12">
        <v>4.32</v>
      </c>
      <c r="P214" s="12">
        <v>3.4</v>
      </c>
      <c r="Q214" s="12">
        <v>0.62749999999999995</v>
      </c>
      <c r="R214" s="12">
        <v>0.54</v>
      </c>
      <c r="S214" s="12">
        <v>1.8270340727607</v>
      </c>
      <c r="T214" s="12">
        <f t="shared" si="19"/>
        <v>33.443975332708192</v>
      </c>
      <c r="U214" s="12">
        <v>3.88</v>
      </c>
      <c r="V214" s="12">
        <v>51.68</v>
      </c>
      <c r="W214" s="12">
        <v>48.32</v>
      </c>
      <c r="X214" s="12">
        <v>2.0051839999999999</v>
      </c>
      <c r="Y214" s="12">
        <v>1.8748159999999998</v>
      </c>
      <c r="Z214" s="12">
        <v>10.7</v>
      </c>
      <c r="AA214" s="12">
        <v>89.3</v>
      </c>
      <c r="AB214" s="12">
        <v>1.6742106879999996</v>
      </c>
      <c r="AC214" s="21">
        <f t="shared" si="21"/>
        <v>23.702720124618914</v>
      </c>
      <c r="AD214" s="21">
        <f t="shared" si="22"/>
        <v>6.7809207489244931</v>
      </c>
      <c r="AE214" s="21">
        <f t="shared" si="20"/>
        <v>77.755541809936418</v>
      </c>
    </row>
    <row r="215" spans="1:31">
      <c r="A215" s="103"/>
      <c r="B215" s="10">
        <v>3295.1</v>
      </c>
      <c r="C215" s="96"/>
      <c r="D215" s="96"/>
      <c r="E215" s="16">
        <v>12.7</v>
      </c>
      <c r="F215" s="17">
        <v>5.26</v>
      </c>
      <c r="G215" s="10">
        <v>7.55</v>
      </c>
      <c r="H215" s="10">
        <v>6.4</v>
      </c>
      <c r="I215" s="11">
        <v>21.467601771864224</v>
      </c>
      <c r="J215" s="11">
        <v>23.803276844643051</v>
      </c>
      <c r="K215" s="11">
        <v>14.451989512818994</v>
      </c>
      <c r="L215" s="12">
        <v>24.696329078352601</v>
      </c>
      <c r="M215" s="11">
        <v>20.402808723979756</v>
      </c>
      <c r="N215" s="11">
        <v>4.2935203543728448</v>
      </c>
      <c r="O215" s="12">
        <v>3.92</v>
      </c>
      <c r="P215" s="12">
        <v>1.32</v>
      </c>
      <c r="Q215" s="12">
        <v>0.85</v>
      </c>
      <c r="R215" s="12">
        <v>0.71</v>
      </c>
      <c r="S215" s="12">
        <v>1.8252863708080853</v>
      </c>
      <c r="T215" s="12">
        <f t="shared" si="19"/>
        <v>33.455976547155053</v>
      </c>
      <c r="U215" s="12">
        <v>8.7808027923211167</v>
      </c>
      <c r="V215" s="12">
        <v>71.349999999999994</v>
      </c>
      <c r="W215" s="12">
        <v>28.65</v>
      </c>
      <c r="X215" s="12">
        <v>6.2651027923211169</v>
      </c>
      <c r="Y215" s="12">
        <v>2.5156999999999998</v>
      </c>
      <c r="Z215" s="12">
        <v>9.6</v>
      </c>
      <c r="AA215" s="12">
        <v>90.4</v>
      </c>
      <c r="AB215" s="12">
        <v>2.2741927999999998</v>
      </c>
      <c r="AC215" s="21">
        <f t="shared" si="21"/>
        <v>21.174299621517825</v>
      </c>
      <c r="AD215" s="21">
        <f t="shared" si="22"/>
        <v>5.360147625736789</v>
      </c>
      <c r="AE215" s="21">
        <f t="shared" si="20"/>
        <v>79.799286656361843</v>
      </c>
    </row>
    <row r="216" spans="1:31">
      <c r="A216" s="103"/>
      <c r="B216" s="10">
        <v>3304.9</v>
      </c>
      <c r="C216" s="96"/>
      <c r="D216" s="96"/>
      <c r="E216" s="16">
        <v>17.3</v>
      </c>
      <c r="F216" s="16">
        <v>33.6</v>
      </c>
      <c r="G216" s="10">
        <v>0.84999999999990905</v>
      </c>
      <c r="H216" s="10">
        <v>5</v>
      </c>
      <c r="I216" s="11">
        <v>31.453471009240449</v>
      </c>
      <c r="J216" s="11">
        <v>17.678700911370147</v>
      </c>
      <c r="K216" s="11">
        <v>16.83685801082871</v>
      </c>
      <c r="L216" s="12">
        <v>20.537266364857</v>
      </c>
      <c r="M216" s="11">
        <v>16.83685801082871</v>
      </c>
      <c r="N216" s="11">
        <v>3.7004083540282879</v>
      </c>
      <c r="O216" s="12">
        <v>3.92</v>
      </c>
      <c r="P216" s="12">
        <v>1.1000000000000001</v>
      </c>
      <c r="Q216" s="12">
        <v>0.97</v>
      </c>
      <c r="R216" s="12">
        <v>0.83</v>
      </c>
      <c r="S216" s="12">
        <v>1.7076447647917241</v>
      </c>
      <c r="T216" s="12">
        <f t="shared" si="19"/>
        <v>34.320283258059845</v>
      </c>
      <c r="U216" s="12">
        <v>6.673703703703703</v>
      </c>
      <c r="V216" s="12">
        <v>56.8</v>
      </c>
      <c r="W216" s="12">
        <v>43.2</v>
      </c>
      <c r="X216" s="12">
        <v>3.7906637037037028</v>
      </c>
      <c r="Y216" s="12">
        <v>2.8830399999999998</v>
      </c>
      <c r="Z216" s="12">
        <v>7.8</v>
      </c>
      <c r="AA216" s="12">
        <v>92.2</v>
      </c>
      <c r="AB216" s="12">
        <v>2.6581628799999999</v>
      </c>
      <c r="AC216" s="21">
        <f t="shared" si="21"/>
        <v>24.07521815871317</v>
      </c>
      <c r="AD216" s="21">
        <f t="shared" si="22"/>
        <v>5.178070121575761</v>
      </c>
      <c r="AE216" s="21">
        <f t="shared" si="20"/>
        <v>82.299186088201992</v>
      </c>
    </row>
    <row r="217" spans="1:31">
      <c r="A217" s="103"/>
      <c r="B217" s="10">
        <v>3311.05</v>
      </c>
      <c r="C217" s="96"/>
      <c r="D217" s="96"/>
      <c r="E217" s="16">
        <v>14.6</v>
      </c>
      <c r="F217" s="16">
        <v>17.399999999999999</v>
      </c>
      <c r="G217" s="10">
        <v>0.1</v>
      </c>
      <c r="H217" s="10">
        <v>2.4500000000000002</v>
      </c>
      <c r="I217" s="11">
        <v>32.014711182035271</v>
      </c>
      <c r="J217" s="11">
        <v>25.988412606593339</v>
      </c>
      <c r="K217" s="11">
        <v>12.99420630329667</v>
      </c>
      <c r="L217" s="12">
        <v>17.702252065360682</v>
      </c>
      <c r="M217" s="11">
        <v>12.99420630329667</v>
      </c>
      <c r="N217" s="11">
        <v>4.7080457620640104</v>
      </c>
      <c r="O217" s="12">
        <v>4.08</v>
      </c>
      <c r="P217" s="12">
        <v>0.9</v>
      </c>
      <c r="Q217" s="12">
        <v>0.477368421052632</v>
      </c>
      <c r="R217" s="12">
        <v>0.37</v>
      </c>
      <c r="S217" s="12">
        <v>1.85</v>
      </c>
      <c r="T217" s="12">
        <f t="shared" si="19"/>
        <v>33.288378378378376</v>
      </c>
      <c r="U217" s="12">
        <v>5.4730494216614094</v>
      </c>
      <c r="V217" s="12">
        <v>52.45</v>
      </c>
      <c r="W217" s="12">
        <v>47.55</v>
      </c>
      <c r="X217" s="12">
        <v>2.8706144216614091</v>
      </c>
      <c r="Y217" s="12">
        <v>2.6024349999999998</v>
      </c>
      <c r="Z217" s="12">
        <v>50.4</v>
      </c>
      <c r="AA217" s="12">
        <v>49.6</v>
      </c>
      <c r="AB217" s="12">
        <v>1.2908077599999999</v>
      </c>
      <c r="AC217" s="21">
        <f t="shared" si="21"/>
        <v>24.789249284933863</v>
      </c>
      <c r="AD217" s="21">
        <f t="shared" si="22"/>
        <v>4.3828075364063812</v>
      </c>
      <c r="AE217" s="21">
        <f t="shared" si="20"/>
        <v>84.976007817178584</v>
      </c>
    </row>
    <row r="218" spans="1:31">
      <c r="A218" s="103"/>
      <c r="B218" s="10">
        <v>3322.4</v>
      </c>
      <c r="C218" s="96"/>
      <c r="D218" s="96"/>
      <c r="E218" s="16">
        <v>17</v>
      </c>
      <c r="F218" s="16">
        <v>17</v>
      </c>
      <c r="G218" s="10">
        <v>4.9000000000000004</v>
      </c>
      <c r="H218" s="10">
        <v>2.4</v>
      </c>
      <c r="I218" s="11">
        <v>27.025809436119484</v>
      </c>
      <c r="J218" s="11">
        <v>20.107202220472896</v>
      </c>
      <c r="K218" s="11">
        <v>8.3780009251970409</v>
      </c>
      <c r="L218" s="12">
        <v>27.44020518080665</v>
      </c>
      <c r="M218" s="11">
        <v>18.431602035433489</v>
      </c>
      <c r="N218" s="11">
        <v>9.0086031453731632</v>
      </c>
      <c r="O218" s="12">
        <v>4.67</v>
      </c>
      <c r="P218" s="12">
        <v>2.11</v>
      </c>
      <c r="Q218" s="12">
        <v>1.1439999999999999</v>
      </c>
      <c r="R218" s="12">
        <v>0.92</v>
      </c>
      <c r="S218" s="12">
        <v>1.5013635941539649</v>
      </c>
      <c r="T218" s="12">
        <f t="shared" si="19"/>
        <v>36.16280091322875</v>
      </c>
      <c r="U218" s="12">
        <v>8.2047822374039274</v>
      </c>
      <c r="V218" s="12">
        <v>53.16</v>
      </c>
      <c r="W218" s="12">
        <v>46.84</v>
      </c>
      <c r="X218" s="12">
        <v>4.3616622374039276</v>
      </c>
      <c r="Y218" s="12">
        <v>3.8431199999999999</v>
      </c>
      <c r="Z218" s="12">
        <v>11.2</v>
      </c>
      <c r="AA218" s="12">
        <v>88.8</v>
      </c>
      <c r="AB218" s="12">
        <v>3.4126905599999997</v>
      </c>
      <c r="AC218" s="21">
        <f t="shared" si="21"/>
        <v>23.042481100794177</v>
      </c>
      <c r="AD218" s="21">
        <f t="shared" si="22"/>
        <v>6.8061229714457632</v>
      </c>
      <c r="AE218" s="21">
        <f t="shared" si="20"/>
        <v>77.197851681862559</v>
      </c>
    </row>
    <row r="219" spans="1:31">
      <c r="A219" s="103"/>
      <c r="B219" s="10">
        <v>3341.1</v>
      </c>
      <c r="C219" s="96"/>
      <c r="D219" s="96"/>
      <c r="E219" s="16">
        <v>15.2</v>
      </c>
      <c r="F219" s="16">
        <v>18.8</v>
      </c>
      <c r="G219" s="10">
        <v>8.6</v>
      </c>
      <c r="H219" s="10">
        <v>10.4</v>
      </c>
      <c r="I219" s="11">
        <v>33.706982543640905</v>
      </c>
      <c r="J219" s="11">
        <v>19.362788861180377</v>
      </c>
      <c r="K219" s="11">
        <v>12.32177472984206</v>
      </c>
      <c r="L219" s="12">
        <v>24.718453865336659</v>
      </c>
      <c r="M219" s="11">
        <v>8.8012676641729009</v>
      </c>
      <c r="N219" s="11">
        <v>15.917186201163757</v>
      </c>
      <c r="O219" s="12">
        <v>3</v>
      </c>
      <c r="P219" s="12">
        <v>3.1</v>
      </c>
      <c r="Q219" s="12">
        <v>0.37</v>
      </c>
      <c r="R219" s="12">
        <v>0.31</v>
      </c>
      <c r="S219" s="12">
        <v>2.11</v>
      </c>
      <c r="T219" s="12">
        <f t="shared" si="19"/>
        <v>31.76308056872038</v>
      </c>
      <c r="U219" s="12">
        <v>3.1099999999999994</v>
      </c>
      <c r="V219" s="12">
        <v>61.56</v>
      </c>
      <c r="W219" s="12">
        <v>38.44</v>
      </c>
      <c r="X219" s="12">
        <v>1.9145159999999999</v>
      </c>
      <c r="Y219" s="12">
        <v>1.1954839999999998</v>
      </c>
      <c r="Z219" s="12">
        <v>5.6</v>
      </c>
      <c r="AA219" s="12">
        <v>94.4</v>
      </c>
      <c r="AB219" s="12">
        <v>1.1285368959999997</v>
      </c>
      <c r="AC219" s="21">
        <f t="shared" si="21"/>
        <v>24.273754931439775</v>
      </c>
      <c r="AD219" s="21">
        <f t="shared" si="22"/>
        <v>5.1342394156483824</v>
      </c>
      <c r="AE219" s="21">
        <f t="shared" si="20"/>
        <v>82.541347923794234</v>
      </c>
    </row>
    <row r="220" spans="1:31">
      <c r="A220" s="103"/>
      <c r="B220" s="14">
        <v>3535</v>
      </c>
      <c r="C220" s="96"/>
      <c r="D220" s="96"/>
      <c r="E220" s="13">
        <v>27.3</v>
      </c>
      <c r="F220" s="18">
        <v>223.74</v>
      </c>
      <c r="G220" s="14">
        <v>20.100000000000001</v>
      </c>
      <c r="H220" s="14">
        <v>3.8</v>
      </c>
      <c r="I220" s="39">
        <v>32.637208023906851</v>
      </c>
      <c r="J220" s="39">
        <v>17.134534212551095</v>
      </c>
      <c r="K220" s="39">
        <v>15.502673811355752</v>
      </c>
      <c r="L220" s="15">
        <v>17.349252686392589</v>
      </c>
      <c r="M220" s="39">
        <v>13.054883209562739</v>
      </c>
      <c r="N220" s="39">
        <v>4.294369476829849</v>
      </c>
      <c r="O220" s="15">
        <v>2.7</v>
      </c>
      <c r="P220" s="15">
        <v>0.51</v>
      </c>
      <c r="Q220" s="15">
        <v>1.98</v>
      </c>
      <c r="R220" s="15">
        <v>1.75</v>
      </c>
      <c r="S220" s="15">
        <v>1.8189792439197632</v>
      </c>
      <c r="T220" s="15">
        <f t="shared" si="19"/>
        <v>33.499478454219314</v>
      </c>
      <c r="U220" s="15">
        <v>13.646331265793705</v>
      </c>
      <c r="V220" s="15">
        <v>56.47</v>
      </c>
      <c r="W220" s="15">
        <v>43.53</v>
      </c>
      <c r="X220" s="15">
        <v>7.7060832657937057</v>
      </c>
      <c r="Y220" s="15">
        <v>5.9402480000000004</v>
      </c>
      <c r="Z220" s="15">
        <v>2.2999999999999998</v>
      </c>
      <c r="AA220" s="15">
        <v>97.7</v>
      </c>
      <c r="AB220" s="15">
        <v>5.8036222960000012</v>
      </c>
      <c r="AC220" s="40">
        <f t="shared" si="21"/>
        <v>16.260610288192691</v>
      </c>
      <c r="AD220" s="40">
        <f t="shared" si="22"/>
        <v>5.811513645999427</v>
      </c>
      <c r="AE220" s="40">
        <f t="shared" si="20"/>
        <v>73.670346980080339</v>
      </c>
    </row>
    <row r="221" spans="1:31">
      <c r="A221" s="103"/>
      <c r="B221" s="10">
        <v>3553.5</v>
      </c>
      <c r="C221" s="96"/>
      <c r="D221" s="96"/>
      <c r="E221" s="16">
        <v>15.4</v>
      </c>
      <c r="F221" s="17">
        <v>5.64</v>
      </c>
      <c r="G221" s="10">
        <v>5.8</v>
      </c>
      <c r="H221" s="10">
        <v>15.5</v>
      </c>
      <c r="I221" s="11">
        <v>24.219320507572657</v>
      </c>
      <c r="J221" s="11">
        <v>16.361496520671306</v>
      </c>
      <c r="K221" s="11">
        <v>11.194708145722474</v>
      </c>
      <c r="L221" s="12">
        <v>35.880474826033563</v>
      </c>
      <c r="M221" s="11">
        <v>21.528284895620136</v>
      </c>
      <c r="N221" s="11">
        <v>14.352189930413427</v>
      </c>
      <c r="O221" s="12">
        <v>4.55</v>
      </c>
      <c r="P221" s="12">
        <v>2.87</v>
      </c>
      <c r="Q221" s="12">
        <v>0.75</v>
      </c>
      <c r="R221" s="12">
        <v>0.65400000000000003</v>
      </c>
      <c r="S221" s="12">
        <v>1.944720518912888</v>
      </c>
      <c r="T221" s="12">
        <f t="shared" si="19"/>
        <v>32.68547096217263</v>
      </c>
      <c r="U221" s="12">
        <v>3.52</v>
      </c>
      <c r="V221" s="12">
        <v>34.799999999999997</v>
      </c>
      <c r="W221" s="12">
        <v>65.2</v>
      </c>
      <c r="X221" s="12">
        <v>1.22496</v>
      </c>
      <c r="Y221" s="12">
        <v>2.2950400000000002</v>
      </c>
      <c r="Z221" s="12">
        <v>8.6999999999999993</v>
      </c>
      <c r="AA221" s="12">
        <v>91.3</v>
      </c>
      <c r="AB221" s="12">
        <v>2.09537152</v>
      </c>
      <c r="AC221" s="21">
        <f t="shared" si="21"/>
        <v>23.206022362613659</v>
      </c>
      <c r="AD221" s="21">
        <f t="shared" si="22"/>
        <v>6.7763005867229724</v>
      </c>
      <c r="AE221" s="21">
        <f t="shared" si="20"/>
        <v>77.399014085154803</v>
      </c>
    </row>
    <row r="222" spans="1:31">
      <c r="A222" s="103"/>
      <c r="B222" s="10">
        <v>3586.9</v>
      </c>
      <c r="C222" s="96"/>
      <c r="D222" s="96"/>
      <c r="E222" s="16">
        <v>13.4</v>
      </c>
      <c r="F222" s="17">
        <v>2.5</v>
      </c>
      <c r="G222" s="10">
        <v>15.4</v>
      </c>
      <c r="H222" s="10">
        <v>20.6</v>
      </c>
      <c r="I222" s="11">
        <v>30.253674581149138</v>
      </c>
      <c r="J222" s="11">
        <v>17.26239079042039</v>
      </c>
      <c r="K222" s="11">
        <v>12.946793092815295</v>
      </c>
      <c r="L222" s="12">
        <v>26.10714153561517</v>
      </c>
      <c r="M222" s="11">
        <v>18.988629869462429</v>
      </c>
      <c r="N222" s="11">
        <v>7.118511666152739</v>
      </c>
      <c r="O222" s="12">
        <v>3.43</v>
      </c>
      <c r="P222" s="12">
        <v>7.62</v>
      </c>
      <c r="Q222" s="12">
        <v>0.25</v>
      </c>
      <c r="R222" s="12">
        <v>0.22</v>
      </c>
      <c r="S222" s="12">
        <v>1.8025140040041006</v>
      </c>
      <c r="T222" s="12">
        <f t="shared" si="19"/>
        <v>33.614478272640319</v>
      </c>
      <c r="U222" s="12">
        <v>1.91</v>
      </c>
      <c r="V222" s="12">
        <v>55.07</v>
      </c>
      <c r="W222" s="12">
        <v>44.93</v>
      </c>
      <c r="X222" s="12">
        <v>1.0518369999999999</v>
      </c>
      <c r="Y222" s="12">
        <v>0.85816300000000001</v>
      </c>
      <c r="Z222" s="12">
        <v>9.4</v>
      </c>
      <c r="AA222" s="12">
        <v>90.6</v>
      </c>
      <c r="AB222" s="12">
        <v>0.77749567799999997</v>
      </c>
      <c r="AC222" s="21">
        <f t="shared" si="21"/>
        <v>23.315788694282453</v>
      </c>
      <c r="AD222" s="21">
        <f t="shared" si="22"/>
        <v>8.8340211424186599</v>
      </c>
      <c r="AE222" s="21">
        <f t="shared" si="20"/>
        <v>72.522322255436649</v>
      </c>
    </row>
    <row r="223" spans="1:31">
      <c r="A223" s="103"/>
      <c r="B223" s="10">
        <v>3643.5</v>
      </c>
      <c r="C223" s="96"/>
      <c r="D223" s="96"/>
      <c r="E223" s="16">
        <v>7.1</v>
      </c>
      <c r="F223" s="10"/>
      <c r="G223" s="10">
        <v>30.1</v>
      </c>
      <c r="H223" s="10">
        <v>22.65</v>
      </c>
      <c r="I223" s="11">
        <v>41.525763565027368</v>
      </c>
      <c r="J223" s="11">
        <v>2.7130165529151213</v>
      </c>
      <c r="K223" s="11">
        <v>18.086777019434145</v>
      </c>
      <c r="L223" s="12">
        <v>28.403622278478725</v>
      </c>
      <c r="M223" s="11">
        <v>9.9477273606887788</v>
      </c>
      <c r="N223" s="11">
        <v>18.455894917789944</v>
      </c>
      <c r="O223" s="12">
        <v>0.51</v>
      </c>
      <c r="P223" s="12">
        <v>3.47</v>
      </c>
      <c r="Q223" s="12">
        <v>0.72</v>
      </c>
      <c r="R223" s="12">
        <v>0.61</v>
      </c>
      <c r="S223" s="12">
        <v>1.7667261125903546</v>
      </c>
      <c r="T223" s="12">
        <f t="shared" si="19"/>
        <v>33.87182800311038</v>
      </c>
      <c r="U223" s="12">
        <v>3.9608205841446451</v>
      </c>
      <c r="V223" s="12">
        <v>28.099999999999994</v>
      </c>
      <c r="W223" s="12">
        <v>71.900000000000006</v>
      </c>
      <c r="X223" s="12">
        <v>1.1129905841446455</v>
      </c>
      <c r="Y223" s="12">
        <v>2.8478300000000001</v>
      </c>
      <c r="Z223" s="12">
        <v>34.6</v>
      </c>
      <c r="AA223" s="12">
        <v>65.400000000000006</v>
      </c>
      <c r="AB223" s="12">
        <v>1.86248082</v>
      </c>
      <c r="AC223" s="21">
        <f t="shared" si="21"/>
        <v>27.114769005247492</v>
      </c>
      <c r="AD223" s="21">
        <f t="shared" si="22"/>
        <v>3.8702057658213582</v>
      </c>
      <c r="AE223" s="21">
        <f t="shared" si="20"/>
        <v>87.509411272992139</v>
      </c>
    </row>
    <row r="224" spans="1:31" ht="14.25" customHeight="1">
      <c r="A224" s="93" t="s">
        <v>5</v>
      </c>
      <c r="B224" s="10">
        <v>2463</v>
      </c>
      <c r="C224" s="90" t="s">
        <v>357</v>
      </c>
      <c r="D224" s="90" t="s">
        <v>335</v>
      </c>
      <c r="E224" s="10"/>
      <c r="F224" s="10"/>
      <c r="G224" s="10">
        <v>25</v>
      </c>
      <c r="H224" s="10">
        <v>16.5</v>
      </c>
      <c r="I224" s="12">
        <v>34.849638615393154</v>
      </c>
      <c r="J224" s="12">
        <v>12.068980109962475</v>
      </c>
      <c r="K224" s="12">
        <v>22.41382020421602</v>
      </c>
      <c r="L224" s="12">
        <v>19.075591663162569</v>
      </c>
      <c r="M224" s="12">
        <v>17.241400157089245</v>
      </c>
      <c r="N224" s="12">
        <v>1.8341915060733243</v>
      </c>
      <c r="O224" s="12">
        <v>1.82</v>
      </c>
      <c r="P224" s="12">
        <v>2.9</v>
      </c>
      <c r="Q224" s="12">
        <v>0.85</v>
      </c>
      <c r="R224" s="12">
        <v>0.63</v>
      </c>
      <c r="S224" s="12">
        <v>1.8779999999999999</v>
      </c>
      <c r="T224" s="12">
        <f>20.91+22.9/S224</f>
        <v>33.103823216187436</v>
      </c>
      <c r="U224" s="12">
        <v>5.3919694072657744</v>
      </c>
      <c r="V224" s="12">
        <v>47.7</v>
      </c>
      <c r="W224" s="12">
        <v>52.3</v>
      </c>
      <c r="X224" s="12">
        <v>2.5719694072657746</v>
      </c>
      <c r="Y224" s="12">
        <v>2.82</v>
      </c>
      <c r="Z224" s="12">
        <v>19.8</v>
      </c>
      <c r="AA224" s="12">
        <v>80.2</v>
      </c>
      <c r="AB224" s="12">
        <v>2.2616399999999999</v>
      </c>
      <c r="AC224" s="21">
        <f>T224-(((100-T224)*(O224+P224+Q224+R224+U224))/(100-(O224+P224+Q224+R224+U224)))</f>
        <v>24.332465800555457</v>
      </c>
      <c r="AD224" s="21">
        <f>(T224-AC224)*((O224+P224+Q224+R224)/(O224+P224+Q224+R224+U224))</f>
        <v>4.6913871203655617</v>
      </c>
      <c r="AE224" s="21">
        <f>AC224/(AD224+AC224)*100</f>
        <v>83.836098077164976</v>
      </c>
    </row>
    <row r="225" spans="1:31" ht="14.25" customHeight="1">
      <c r="A225" s="94"/>
      <c r="B225" s="10">
        <v>2465.9</v>
      </c>
      <c r="C225" s="91"/>
      <c r="D225" s="91"/>
      <c r="E225" s="16">
        <v>22.9</v>
      </c>
      <c r="F225" s="16"/>
      <c r="G225" s="10">
        <v>27.9</v>
      </c>
      <c r="H225" s="10">
        <v>3.6</v>
      </c>
      <c r="I225" s="12">
        <v>36.566202449274073</v>
      </c>
      <c r="J225" s="12">
        <v>8.2744092399500193</v>
      </c>
      <c r="K225" s="12">
        <v>5.171505774968761</v>
      </c>
      <c r="L225" s="12">
        <v>33.170769364698614</v>
      </c>
      <c r="M225" s="12">
        <v>25.857528874843805</v>
      </c>
      <c r="N225" s="12">
        <v>7.313240489854814</v>
      </c>
      <c r="O225" s="12">
        <v>1.22</v>
      </c>
      <c r="P225" s="12">
        <v>2.4</v>
      </c>
      <c r="Q225" s="12">
        <v>0.82399999999999995</v>
      </c>
      <c r="R225" s="12">
        <v>0.63</v>
      </c>
      <c r="S225" s="12">
        <v>1.8120000000000001</v>
      </c>
      <c r="T225" s="12">
        <f t="shared" si="19"/>
        <v>33.547969094922735</v>
      </c>
      <c r="U225" s="12">
        <v>11.743113171108536</v>
      </c>
      <c r="V225" s="12">
        <v>48.22</v>
      </c>
      <c r="W225" s="12">
        <v>51.78</v>
      </c>
      <c r="X225" s="12">
        <v>5.6625291711085355</v>
      </c>
      <c r="Y225" s="12">
        <v>6.080584</v>
      </c>
      <c r="Z225" s="12">
        <v>55.3</v>
      </c>
      <c r="AA225" s="12">
        <v>44.7</v>
      </c>
      <c r="AB225" s="12">
        <v>2.7180210479999998</v>
      </c>
      <c r="AC225" s="21">
        <f t="shared" si="21"/>
        <v>20.113338886915333</v>
      </c>
      <c r="AD225" s="21">
        <f t="shared" si="22"/>
        <v>4.0534491848779153</v>
      </c>
      <c r="AE225" s="21">
        <f t="shared" si="20"/>
        <v>83.227191082090954</v>
      </c>
    </row>
    <row r="226" spans="1:31" ht="14.25" customHeight="1">
      <c r="A226" s="94"/>
      <c r="B226" s="10">
        <v>2512</v>
      </c>
      <c r="C226" s="91"/>
      <c r="D226" s="91"/>
      <c r="E226" s="10"/>
      <c r="F226" s="10"/>
      <c r="G226" s="10">
        <v>40.5</v>
      </c>
      <c r="H226" s="10">
        <v>5.9</v>
      </c>
      <c r="I226" s="12">
        <v>33.211992939864999</v>
      </c>
      <c r="J226" s="12">
        <v>7.4726984114696249</v>
      </c>
      <c r="K226" s="12">
        <v>21.587795410912246</v>
      </c>
      <c r="L226" s="12">
        <v>21.981095327305386</v>
      </c>
      <c r="M226" s="12">
        <v>14.115096999442624</v>
      </c>
      <c r="N226" s="12">
        <v>7.865998327862763</v>
      </c>
      <c r="O226" s="12">
        <v>1.03</v>
      </c>
      <c r="P226" s="12">
        <v>1.8</v>
      </c>
      <c r="Q226" s="12">
        <v>1.95</v>
      </c>
      <c r="R226" s="12">
        <v>1.75</v>
      </c>
      <c r="S226" s="12">
        <v>1.9410000000000001</v>
      </c>
      <c r="T226" s="12">
        <f>20.91+22.9/S226</f>
        <v>32.70804224626481</v>
      </c>
      <c r="U226" s="12">
        <v>9.2164179104477597</v>
      </c>
      <c r="V226" s="12">
        <v>19.599999999999994</v>
      </c>
      <c r="W226" s="12">
        <v>80.400000000000006</v>
      </c>
      <c r="X226" s="12">
        <v>1.8064179104477602</v>
      </c>
      <c r="Y226" s="12">
        <v>7.41</v>
      </c>
      <c r="Z226" s="12">
        <v>17.7</v>
      </c>
      <c r="AA226" s="12">
        <v>82.3</v>
      </c>
      <c r="AB226" s="12">
        <v>6.0984299999999996</v>
      </c>
      <c r="AC226" s="21">
        <f>T226-(((100-T226)*(O226+P226+Q226+R226+U226))/(100-(O226+P226+Q226+R226+U226)))</f>
        <v>20.131635848774618</v>
      </c>
      <c r="AD226" s="21">
        <f>(T226-AC226)*((O226+P226+Q226+R226)/(O226+P226+Q226+R226+U226))</f>
        <v>5.2154041790750183</v>
      </c>
      <c r="AE226" s="21">
        <f>AC226/(AD226+AC226)*100</f>
        <v>79.424010956132634</v>
      </c>
    </row>
    <row r="227" spans="1:31" ht="14.25" customHeight="1">
      <c r="A227" s="94"/>
      <c r="B227" s="10">
        <v>2516</v>
      </c>
      <c r="C227" s="91"/>
      <c r="D227" s="91"/>
      <c r="E227" s="16">
        <v>20.2</v>
      </c>
      <c r="F227" s="10"/>
      <c r="G227" s="10">
        <v>35.5</v>
      </c>
      <c r="H227" s="10">
        <v>0.5</v>
      </c>
      <c r="I227" s="12">
        <v>25.859558585367243</v>
      </c>
      <c r="J227" s="12">
        <v>5.042613924146611</v>
      </c>
      <c r="K227" s="12">
        <v>21.010891350610883</v>
      </c>
      <c r="L227" s="12">
        <v>31.677959267074872</v>
      </c>
      <c r="M227" s="12">
        <v>25.213069620733062</v>
      </c>
      <c r="N227" s="12">
        <v>6.4648896463418106</v>
      </c>
      <c r="O227" s="12">
        <v>3.95</v>
      </c>
      <c r="P227" s="12">
        <v>1.1000000000000001</v>
      </c>
      <c r="Q227" s="12">
        <v>0.790769230769231</v>
      </c>
      <c r="R227" s="12">
        <v>0.41807692307692301</v>
      </c>
      <c r="S227" s="12">
        <v>1.675</v>
      </c>
      <c r="T227" s="12">
        <f t="shared" si="19"/>
        <v>34.581641791044774</v>
      </c>
      <c r="U227" s="12">
        <v>8.150130718954248</v>
      </c>
      <c r="V227" s="12">
        <v>23.5</v>
      </c>
      <c r="W227" s="12">
        <v>76.5</v>
      </c>
      <c r="X227" s="12">
        <v>1.9152807189542482</v>
      </c>
      <c r="Y227" s="12">
        <v>6.2348499999999998</v>
      </c>
      <c r="Z227" s="12">
        <v>45.5</v>
      </c>
      <c r="AA227" s="12">
        <v>54.5</v>
      </c>
      <c r="AB227" s="12">
        <v>3.3979932500000003</v>
      </c>
      <c r="AC227" s="21">
        <f t="shared" si="21"/>
        <v>23.568668980934039</v>
      </c>
      <c r="AD227" s="21">
        <f t="shared" si="22"/>
        <v>4.7837194218202335</v>
      </c>
      <c r="AE227" s="21">
        <f t="shared" si="20"/>
        <v>83.12763159891135</v>
      </c>
    </row>
    <row r="228" spans="1:31" ht="14.25" customHeight="1">
      <c r="A228" s="94"/>
      <c r="B228" s="10">
        <v>2532</v>
      </c>
      <c r="C228" s="91"/>
      <c r="D228" s="91"/>
      <c r="E228" s="10"/>
      <c r="F228" s="10"/>
      <c r="G228" s="10">
        <v>0.8</v>
      </c>
      <c r="H228" s="10">
        <v>6.3</v>
      </c>
      <c r="I228" s="12">
        <v>27.584631738574526</v>
      </c>
      <c r="J228" s="12">
        <v>6.7674296531969507</v>
      </c>
      <c r="K228" s="12">
        <v>18.610431546291615</v>
      </c>
      <c r="L228" s="12">
        <v>34.866974517558205</v>
      </c>
      <c r="M228" s="12">
        <v>21.994146372890089</v>
      </c>
      <c r="N228" s="12">
        <v>12.872828144668114</v>
      </c>
      <c r="O228" s="12">
        <v>4.78</v>
      </c>
      <c r="P228" s="12">
        <v>2.5</v>
      </c>
      <c r="Q228" s="12">
        <v>0.55000000000000004</v>
      </c>
      <c r="R228" s="12">
        <v>0.45</v>
      </c>
      <c r="S228" s="12">
        <v>1.839</v>
      </c>
      <c r="T228" s="12">
        <f t="shared" si="19"/>
        <v>33.362419793365959</v>
      </c>
      <c r="U228" s="12">
        <v>3.8905325443786984</v>
      </c>
      <c r="V228" s="12">
        <v>32.400000000000006</v>
      </c>
      <c r="W228" s="12">
        <v>67.599999999999994</v>
      </c>
      <c r="X228" s="12">
        <v>1.2605325443786985</v>
      </c>
      <c r="Y228" s="12">
        <v>2.63</v>
      </c>
      <c r="Z228" s="12">
        <v>32.1</v>
      </c>
      <c r="AA228" s="12">
        <v>67.900000000000006</v>
      </c>
      <c r="AB228" s="12">
        <v>1.7857700000000001</v>
      </c>
      <c r="AC228" s="21">
        <f t="shared" si="21"/>
        <v>24.128447846612701</v>
      </c>
      <c r="AD228" s="21">
        <f t="shared" si="22"/>
        <v>6.2821645183004673</v>
      </c>
      <c r="AE228" s="21">
        <f t="shared" si="20"/>
        <v>79.342196589409568</v>
      </c>
    </row>
    <row r="229" spans="1:31" ht="14.25" customHeight="1">
      <c r="A229" s="95"/>
      <c r="B229" s="10">
        <v>2569</v>
      </c>
      <c r="C229" s="92"/>
      <c r="D229" s="92"/>
      <c r="E229" s="10"/>
      <c r="F229" s="10"/>
      <c r="G229" s="10">
        <v>18</v>
      </c>
      <c r="H229" s="10">
        <v>8</v>
      </c>
      <c r="I229" s="12">
        <v>32.406455917140995</v>
      </c>
      <c r="J229" s="12">
        <v>8.8641188243944491</v>
      </c>
      <c r="K229" s="12">
        <v>23.933120825865014</v>
      </c>
      <c r="L229" s="12">
        <v>25.972821286532124</v>
      </c>
      <c r="M229" s="12">
        <v>22.160297060986125</v>
      </c>
      <c r="N229" s="12">
        <v>3.8125242255459995</v>
      </c>
      <c r="O229" s="12">
        <v>1.56</v>
      </c>
      <c r="P229" s="12">
        <v>3.2</v>
      </c>
      <c r="Q229" s="12">
        <v>0.63</v>
      </c>
      <c r="R229" s="12">
        <v>0.47</v>
      </c>
      <c r="S229" s="12">
        <v>2.3119999999999998</v>
      </c>
      <c r="T229" s="12">
        <f t="shared" si="19"/>
        <v>30.81484429065744</v>
      </c>
      <c r="U229" s="12">
        <v>2.9634831460674156</v>
      </c>
      <c r="V229" s="12">
        <v>28.799999999999997</v>
      </c>
      <c r="W229" s="12">
        <v>71.2</v>
      </c>
      <c r="X229" s="12">
        <v>0.85348314606741571</v>
      </c>
      <c r="Y229" s="12">
        <v>2.11</v>
      </c>
      <c r="Z229" s="12">
        <v>23.1</v>
      </c>
      <c r="AA229" s="12">
        <v>76.900000000000006</v>
      </c>
      <c r="AB229" s="12">
        <v>1.6225900000000002</v>
      </c>
      <c r="AC229" s="21">
        <f t="shared" si="21"/>
        <v>24.119545145402761</v>
      </c>
      <c r="AD229" s="21">
        <f t="shared" si="22"/>
        <v>4.4465946544793962</v>
      </c>
      <c r="AE229" s="21">
        <f t="shared" si="20"/>
        <v>84.434037340607915</v>
      </c>
    </row>
    <row r="230" spans="1:31">
      <c r="I230" s="20"/>
      <c r="J230" s="20"/>
      <c r="K230" s="20"/>
      <c r="L230" s="20"/>
      <c r="M230" s="20"/>
      <c r="N230" s="20"/>
    </row>
    <row r="231" spans="1:31">
      <c r="L231" s="20"/>
    </row>
    <row r="232" spans="1:31" ht="66.5" customHeight="1">
      <c r="A232" s="8" t="s">
        <v>118</v>
      </c>
      <c r="B232" s="8" t="s">
        <v>119</v>
      </c>
      <c r="C232" s="8" t="s">
        <v>120</v>
      </c>
      <c r="D232" s="8" t="s">
        <v>343</v>
      </c>
      <c r="E232" s="8" t="s">
        <v>127</v>
      </c>
      <c r="F232" s="8" t="s">
        <v>128</v>
      </c>
      <c r="G232" s="8" t="s">
        <v>129</v>
      </c>
      <c r="H232" s="8" t="s">
        <v>130</v>
      </c>
      <c r="I232" s="9" t="s">
        <v>121</v>
      </c>
      <c r="J232" s="9" t="s">
        <v>122</v>
      </c>
      <c r="K232" s="9" t="s">
        <v>123</v>
      </c>
      <c r="L232" s="9" t="s">
        <v>124</v>
      </c>
      <c r="M232" s="9" t="s">
        <v>125</v>
      </c>
      <c r="N232" s="9" t="s">
        <v>126</v>
      </c>
      <c r="O232" s="9" t="s">
        <v>160</v>
      </c>
      <c r="P232" s="9" t="s">
        <v>161</v>
      </c>
      <c r="Q232" s="9" t="s">
        <v>310</v>
      </c>
      <c r="R232" s="9" t="s">
        <v>133</v>
      </c>
      <c r="S232" s="9" t="s">
        <v>134</v>
      </c>
      <c r="T232" s="9" t="s">
        <v>135</v>
      </c>
      <c r="U232" s="9" t="s">
        <v>136</v>
      </c>
      <c r="V232" s="9" t="s">
        <v>137</v>
      </c>
      <c r="W232" s="9" t="s">
        <v>138</v>
      </c>
      <c r="X232" s="9" t="s">
        <v>139</v>
      </c>
      <c r="Y232" s="9" t="s">
        <v>140</v>
      </c>
      <c r="Z232" s="9" t="s">
        <v>141</v>
      </c>
      <c r="AA232" s="9" t="s">
        <v>142</v>
      </c>
      <c r="AB232" s="9" t="s">
        <v>143</v>
      </c>
      <c r="AC232" s="8" t="s">
        <v>157</v>
      </c>
      <c r="AD232" s="8" t="s">
        <v>158</v>
      </c>
      <c r="AE232" s="8" t="s">
        <v>159</v>
      </c>
    </row>
    <row r="233" spans="1:31">
      <c r="A233" s="103" t="s">
        <v>4</v>
      </c>
      <c r="B233" s="10">
        <v>3721.95</v>
      </c>
      <c r="C233" s="96" t="s">
        <v>358</v>
      </c>
      <c r="D233" s="96" t="s">
        <v>336</v>
      </c>
      <c r="E233" s="16">
        <v>6.4</v>
      </c>
      <c r="F233" s="17">
        <v>3.51</v>
      </c>
      <c r="G233" s="10">
        <v>3.9</v>
      </c>
      <c r="H233" s="10">
        <v>15.65</v>
      </c>
      <c r="I233" s="11">
        <v>25.985527267286741</v>
      </c>
      <c r="J233" s="11">
        <v>25.787275615290628</v>
      </c>
      <c r="K233" s="11">
        <v>12.333044859486822</v>
      </c>
      <c r="L233" s="12">
        <v>25.730152257935817</v>
      </c>
      <c r="M233" s="11">
        <v>19.569790190260086</v>
      </c>
      <c r="N233" s="11">
        <v>6.1603620676757362</v>
      </c>
      <c r="O233" s="12">
        <v>7</v>
      </c>
      <c r="P233" s="12">
        <v>2.1</v>
      </c>
      <c r="Q233" s="12">
        <v>0.17</v>
      </c>
      <c r="R233" s="12">
        <v>0.214</v>
      </c>
      <c r="S233" s="12">
        <v>2.2000000000000002</v>
      </c>
      <c r="T233" s="12">
        <f>20.91+22.9/S233</f>
        <v>31.31909090909091</v>
      </c>
      <c r="U233" s="12">
        <v>0.68</v>
      </c>
      <c r="V233" s="12">
        <v>8.8235294117647101</v>
      </c>
      <c r="W233" s="12">
        <v>91.17647058823529</v>
      </c>
      <c r="X233" s="12">
        <v>6.0000000000000032E-2</v>
      </c>
      <c r="Y233" s="12">
        <v>0.62</v>
      </c>
      <c r="Z233" s="12">
        <v>12.3</v>
      </c>
      <c r="AA233" s="12">
        <v>87.7</v>
      </c>
      <c r="AB233" s="12">
        <v>0.54374</v>
      </c>
      <c r="AC233" s="21">
        <f t="shared" ref="AC233" si="23">T233-(((100-T233)*(O233+P233+Q233+R233+U233))/(100-(O233+P233+Q233+R233+U233)))</f>
        <v>23.54856728827075</v>
      </c>
      <c r="AD233" s="21">
        <f t="shared" ref="AD233" si="24">(T233-AC233)*((O233+P233+Q233+R233)/(O233+P233+Q233+R233+U233))</f>
        <v>7.2506538783804011</v>
      </c>
      <c r="AE233" s="21">
        <f t="shared" ref="AE233" si="25">AC233/(AD233+AC233)*100</f>
        <v>76.458320685617593</v>
      </c>
    </row>
    <row r="234" spans="1:31">
      <c r="A234" s="103"/>
      <c r="B234" s="10">
        <v>3755</v>
      </c>
      <c r="C234" s="96"/>
      <c r="D234" s="96"/>
      <c r="E234" s="16">
        <v>13.5</v>
      </c>
      <c r="F234" s="17">
        <v>5.37</v>
      </c>
      <c r="G234" s="10">
        <v>7.6500000000000909</v>
      </c>
      <c r="H234" s="10">
        <v>0.9499999999998181</v>
      </c>
      <c r="I234" s="11">
        <v>29.192897497408058</v>
      </c>
      <c r="J234" s="11">
        <v>20.590723701505151</v>
      </c>
      <c r="K234" s="11">
        <v>12.533483992220527</v>
      </c>
      <c r="L234" s="12">
        <v>26.662846380966023</v>
      </c>
      <c r="M234" s="11">
        <v>17.90497713174361</v>
      </c>
      <c r="N234" s="11">
        <v>8.7578692492224164</v>
      </c>
      <c r="O234" s="12">
        <v>6.3</v>
      </c>
      <c r="P234" s="12">
        <v>1.4</v>
      </c>
      <c r="Q234" s="12">
        <v>0.22</v>
      </c>
      <c r="R234" s="12">
        <v>0.33200000000000002</v>
      </c>
      <c r="S234" s="12">
        <v>3.0670143792031483</v>
      </c>
      <c r="T234" s="12">
        <f t="shared" ref="T234:T249" si="26">20.91+22.9/S234</f>
        <v>28.376544713738749</v>
      </c>
      <c r="U234" s="12">
        <v>2.7680484279002529</v>
      </c>
      <c r="V234" s="12">
        <v>44.66</v>
      </c>
      <c r="W234" s="12">
        <v>55.34</v>
      </c>
      <c r="X234" s="12">
        <v>1.2362104279002528</v>
      </c>
      <c r="Y234" s="12">
        <v>1.5318379999999998</v>
      </c>
      <c r="Z234" s="12">
        <v>36.4</v>
      </c>
      <c r="AA234" s="12">
        <v>63.6</v>
      </c>
      <c r="AB234" s="12">
        <v>0.97424896799999983</v>
      </c>
      <c r="AC234" s="21">
        <f t="shared" ref="AC234:AC249" si="27">T234-(((100-T234)*(O234+P234+Q234+R234+U234))/(100-(O234+P234+Q234+R234+U234)))</f>
        <v>19.506075221646604</v>
      </c>
      <c r="AD234" s="21">
        <f t="shared" ref="AD234:AD249" si="28">(T234-AC234)*((O234+P234+Q234+R234)/(O234+P234+Q234+R234+U234))</f>
        <v>6.6423586727097215</v>
      </c>
      <c r="AE234" s="21">
        <f t="shared" ref="AE234:AE249" si="29">AC234/(AD234+AC234)*100</f>
        <v>74.597489472807936</v>
      </c>
    </row>
    <row r="235" spans="1:31">
      <c r="A235" s="103"/>
      <c r="B235" s="10">
        <v>3766.5</v>
      </c>
      <c r="C235" s="96"/>
      <c r="D235" s="96"/>
      <c r="E235" s="10">
        <v>7.3</v>
      </c>
      <c r="F235" s="10"/>
      <c r="G235" s="10">
        <v>7.4</v>
      </c>
      <c r="H235" s="10">
        <v>31.050000000000182</v>
      </c>
      <c r="I235" s="11">
        <v>19.496847283646606</v>
      </c>
      <c r="J235" s="11">
        <v>27.198101960687012</v>
      </c>
      <c r="K235" s="11">
        <v>14.505654379033073</v>
      </c>
      <c r="L235" s="12">
        <v>31.097471417416337</v>
      </c>
      <c r="M235" s="11">
        <v>27.198101960687012</v>
      </c>
      <c r="N235" s="11">
        <v>3.8993694567293211</v>
      </c>
      <c r="O235" s="12">
        <v>4.0599999999999996</v>
      </c>
      <c r="P235" s="12">
        <v>2.2999999999999998</v>
      </c>
      <c r="Q235" s="12">
        <v>0.08</v>
      </c>
      <c r="R235" s="12">
        <v>0.12</v>
      </c>
      <c r="S235" s="12">
        <v>3.1844714139207975</v>
      </c>
      <c r="T235" s="12">
        <f t="shared" si="26"/>
        <v>28.101146354743054</v>
      </c>
      <c r="U235" s="12">
        <v>1.1419249592169656</v>
      </c>
      <c r="V235" s="12">
        <v>32.569999999999993</v>
      </c>
      <c r="W235" s="12">
        <v>67.430000000000007</v>
      </c>
      <c r="X235" s="12">
        <v>0.37192495921696561</v>
      </c>
      <c r="Y235" s="12">
        <v>0.77</v>
      </c>
      <c r="Z235" s="12">
        <v>54.5</v>
      </c>
      <c r="AA235" s="12">
        <v>45.5</v>
      </c>
      <c r="AB235" s="12">
        <v>0.35035000000000005</v>
      </c>
      <c r="AC235" s="21">
        <f t="shared" si="27"/>
        <v>22.101459197835322</v>
      </c>
      <c r="AD235" s="21">
        <f t="shared" si="28"/>
        <v>5.1101442766220027</v>
      </c>
      <c r="AE235" s="21">
        <f t="shared" si="29"/>
        <v>81.220716076438734</v>
      </c>
    </row>
    <row r="236" spans="1:31">
      <c r="A236" s="103"/>
      <c r="B236" s="10">
        <v>3769</v>
      </c>
      <c r="C236" s="96"/>
      <c r="D236" s="96"/>
      <c r="E236" s="16">
        <v>8.5</v>
      </c>
      <c r="F236" s="10"/>
      <c r="G236" s="10">
        <v>9.9000000000000909</v>
      </c>
      <c r="H236" s="10">
        <v>28.550000000000182</v>
      </c>
      <c r="I236" s="11">
        <v>18.572624529091666</v>
      </c>
      <c r="J236" s="11">
        <v>21.82283382168271</v>
      </c>
      <c r="K236" s="11">
        <v>12.220786940142318</v>
      </c>
      <c r="L236" s="12">
        <v>36.1237547090833</v>
      </c>
      <c r="M236" s="11">
        <v>30.551967350355795</v>
      </c>
      <c r="N236" s="11">
        <v>5.5717873587275006</v>
      </c>
      <c r="O236" s="12">
        <v>4.8</v>
      </c>
      <c r="P236" s="12">
        <v>4.5</v>
      </c>
      <c r="Q236" s="12">
        <v>7.0000000000000007E-2</v>
      </c>
      <c r="R236" s="12">
        <v>0.13</v>
      </c>
      <c r="S236" s="12">
        <v>2.0499999999999998</v>
      </c>
      <c r="T236" s="12">
        <f t="shared" si="26"/>
        <v>32.080731707317071</v>
      </c>
      <c r="U236" s="12">
        <v>1.76</v>
      </c>
      <c r="V236" s="12">
        <v>67.22999999999999</v>
      </c>
      <c r="W236" s="12">
        <v>32.770000000000003</v>
      </c>
      <c r="X236" s="12">
        <v>1.1832479999999999</v>
      </c>
      <c r="Y236" s="12">
        <v>0.57675200000000004</v>
      </c>
      <c r="Z236" s="12">
        <v>32.1</v>
      </c>
      <c r="AA236" s="12">
        <v>67.900000000000006</v>
      </c>
      <c r="AB236" s="12">
        <v>0.39161460800000009</v>
      </c>
      <c r="AC236" s="21">
        <f t="shared" si="27"/>
        <v>23.462623064364514</v>
      </c>
      <c r="AD236" s="21">
        <f t="shared" si="28"/>
        <v>7.2710508088853718</v>
      </c>
      <c r="AE236" s="21">
        <f t="shared" si="29"/>
        <v>76.341745412955717</v>
      </c>
    </row>
    <row r="237" spans="1:31">
      <c r="A237" s="103"/>
      <c r="B237" s="10">
        <v>3774.5</v>
      </c>
      <c r="C237" s="96"/>
      <c r="D237" s="96"/>
      <c r="E237" s="10">
        <v>6.5</v>
      </c>
      <c r="F237" s="10"/>
      <c r="G237" s="10">
        <v>15.4</v>
      </c>
      <c r="H237" s="10">
        <v>23.050000000000182</v>
      </c>
      <c r="I237" s="11">
        <v>21.252160284985862</v>
      </c>
      <c r="J237" s="11">
        <v>24.790892090578854</v>
      </c>
      <c r="K237" s="11">
        <v>14.461353719504332</v>
      </c>
      <c r="L237" s="12">
        <v>30.474609376098332</v>
      </c>
      <c r="M237" s="11">
        <v>23.8518431477539</v>
      </c>
      <c r="N237" s="11">
        <v>6.6227662283444308</v>
      </c>
      <c r="O237" s="12">
        <v>4</v>
      </c>
      <c r="P237" s="12">
        <v>3.5</v>
      </c>
      <c r="Q237" s="12">
        <v>0.11</v>
      </c>
      <c r="R237" s="12">
        <v>0.11</v>
      </c>
      <c r="S237" s="12">
        <v>2.8233537939016502</v>
      </c>
      <c r="T237" s="12">
        <f t="shared" si="26"/>
        <v>29.020921149684902</v>
      </c>
      <c r="U237" s="12">
        <v>1.3009845288326303</v>
      </c>
      <c r="V237" s="12">
        <v>14.680000000000007</v>
      </c>
      <c r="W237" s="12">
        <v>85.32</v>
      </c>
      <c r="X237" s="12">
        <v>0.19098452883263023</v>
      </c>
      <c r="Y237" s="12">
        <v>1.1100000000000001</v>
      </c>
      <c r="Z237" s="12">
        <v>67.5</v>
      </c>
      <c r="AA237" s="12">
        <v>32.5</v>
      </c>
      <c r="AB237" s="12">
        <v>0.36075000000000002</v>
      </c>
      <c r="AC237" s="21">
        <f t="shared" si="27"/>
        <v>21.983021598195418</v>
      </c>
      <c r="AD237" s="21">
        <f t="shared" si="28"/>
        <v>6.0229107326193123</v>
      </c>
      <c r="AE237" s="21">
        <f t="shared" si="29"/>
        <v>78.494160946063758</v>
      </c>
    </row>
    <row r="238" spans="1:31">
      <c r="A238" s="103"/>
      <c r="B238" s="10">
        <v>3775</v>
      </c>
      <c r="C238" s="96"/>
      <c r="D238" s="96"/>
      <c r="E238" s="10">
        <v>8.8000000000000007</v>
      </c>
      <c r="F238" s="10"/>
      <c r="G238" s="10">
        <v>15.9</v>
      </c>
      <c r="H238" s="10">
        <v>22.550000000000182</v>
      </c>
      <c r="I238" s="11">
        <v>19.212543662498085</v>
      </c>
      <c r="J238" s="11">
        <v>25.767411500291555</v>
      </c>
      <c r="K238" s="11">
        <v>12.928911735234006</v>
      </c>
      <c r="L238" s="12">
        <v>33.874351492780946</v>
      </c>
      <c r="M238" s="11">
        <v>25.586587559938632</v>
      </c>
      <c r="N238" s="11">
        <v>8.2877639328423136</v>
      </c>
      <c r="O238" s="12">
        <v>5.4</v>
      </c>
      <c r="P238" s="12">
        <v>1.1000000000000001</v>
      </c>
      <c r="Q238" s="12">
        <v>0.12</v>
      </c>
      <c r="R238" s="12">
        <v>0.16</v>
      </c>
      <c r="S238" s="12">
        <v>3.0139191472751992</v>
      </c>
      <c r="T238" s="12">
        <f t="shared" si="26"/>
        <v>28.508080399968012</v>
      </c>
      <c r="U238" s="12">
        <v>1.4367816091954022</v>
      </c>
      <c r="V238" s="12">
        <v>33.879999999999995</v>
      </c>
      <c r="W238" s="12">
        <v>66.12</v>
      </c>
      <c r="X238" s="12">
        <v>0.4867816091954022</v>
      </c>
      <c r="Y238" s="12">
        <v>0.95</v>
      </c>
      <c r="Z238" s="12">
        <v>50.6</v>
      </c>
      <c r="AA238" s="12">
        <v>49.4</v>
      </c>
      <c r="AB238" s="12">
        <v>0.46929999999999999</v>
      </c>
      <c r="AC238" s="21">
        <f t="shared" si="27"/>
        <v>22.10785277148825</v>
      </c>
      <c r="AD238" s="21">
        <f t="shared" si="28"/>
        <v>5.2810875820930985</v>
      </c>
      <c r="AE238" s="21">
        <f t="shared" si="29"/>
        <v>80.718174876734324</v>
      </c>
    </row>
    <row r="239" spans="1:31">
      <c r="A239" s="103"/>
      <c r="B239" s="10">
        <v>3775.7999999999997</v>
      </c>
      <c r="C239" s="96"/>
      <c r="D239" s="96"/>
      <c r="E239" s="10">
        <v>8.1999999999999993</v>
      </c>
      <c r="F239" s="10"/>
      <c r="G239" s="10">
        <v>16.7</v>
      </c>
      <c r="H239" s="10">
        <v>21.750000000000455</v>
      </c>
      <c r="I239" s="11">
        <v>21.76282207289492</v>
      </c>
      <c r="J239" s="11">
        <v>21.201322421144035</v>
      </c>
      <c r="K239" s="11">
        <v>11.971436367111503</v>
      </c>
      <c r="L239" s="12">
        <v>35.562900762235387</v>
      </c>
      <c r="M239" s="11">
        <v>25.953342963814251</v>
      </c>
      <c r="N239" s="11">
        <v>9.6095577984211324</v>
      </c>
      <c r="O239" s="12">
        <v>6.12</v>
      </c>
      <c r="P239" s="12">
        <v>0.9</v>
      </c>
      <c r="Q239" s="12">
        <v>0.32</v>
      </c>
      <c r="R239" s="12">
        <v>0.26</v>
      </c>
      <c r="S239" s="12">
        <v>2.7242226934668201</v>
      </c>
      <c r="T239" s="12">
        <f t="shared" si="26"/>
        <v>29.316067556414659</v>
      </c>
      <c r="U239" s="12">
        <v>1.9015183766141621</v>
      </c>
      <c r="V239" s="12">
        <v>29.53</v>
      </c>
      <c r="W239" s="12">
        <v>70.47</v>
      </c>
      <c r="X239" s="12">
        <v>0.56151837661416204</v>
      </c>
      <c r="Y239" s="12">
        <v>1.34</v>
      </c>
      <c r="Z239" s="12">
        <v>45.5</v>
      </c>
      <c r="AA239" s="12">
        <v>54.5</v>
      </c>
      <c r="AB239" s="12">
        <v>0.73030000000000006</v>
      </c>
      <c r="AC239" s="21">
        <f t="shared" si="27"/>
        <v>21.894896825186279</v>
      </c>
      <c r="AD239" s="21">
        <f t="shared" si="28"/>
        <v>5.9359878412858444</v>
      </c>
      <c r="AE239" s="21">
        <f t="shared" si="29"/>
        <v>78.671221154399987</v>
      </c>
    </row>
    <row r="240" spans="1:31">
      <c r="A240" s="103"/>
      <c r="B240" s="10">
        <v>3779</v>
      </c>
      <c r="C240" s="96"/>
      <c r="D240" s="96"/>
      <c r="E240" s="16">
        <v>15.9</v>
      </c>
      <c r="F240" s="16">
        <v>20.399999999999999</v>
      </c>
      <c r="G240" s="10">
        <v>19.899999999999999</v>
      </c>
      <c r="H240" s="10">
        <v>18.55</v>
      </c>
      <c r="I240" s="11">
        <v>27.626944487287631</v>
      </c>
      <c r="J240" s="11">
        <v>18.049603731694585</v>
      </c>
      <c r="K240" s="11">
        <v>14.439682985355667</v>
      </c>
      <c r="L240" s="12">
        <v>29.063545600626583</v>
      </c>
      <c r="M240" s="11">
        <v>19.854564104864043</v>
      </c>
      <c r="N240" s="11">
        <v>9.2089814957625435</v>
      </c>
      <c r="O240" s="12">
        <v>4.21</v>
      </c>
      <c r="P240" s="12">
        <v>3.7</v>
      </c>
      <c r="Q240" s="12">
        <v>0.23</v>
      </c>
      <c r="R240" s="12">
        <v>0.181363636363636</v>
      </c>
      <c r="S240" s="12">
        <v>3.1457386959148002</v>
      </c>
      <c r="T240" s="12">
        <f t="shared" si="26"/>
        <v>28.189689196607137</v>
      </c>
      <c r="U240" s="12">
        <v>2.4988595586718909</v>
      </c>
      <c r="V240" s="12">
        <v>51.51</v>
      </c>
      <c r="W240" s="12">
        <v>48.49</v>
      </c>
      <c r="X240" s="12">
        <v>1.2871625586718909</v>
      </c>
      <c r="Y240" s="12">
        <v>1.211697</v>
      </c>
      <c r="Z240" s="12">
        <v>43.2</v>
      </c>
      <c r="AA240" s="12">
        <v>56.8</v>
      </c>
      <c r="AB240" s="12">
        <v>0.68824389600000002</v>
      </c>
      <c r="AC240" s="21">
        <f t="shared" si="27"/>
        <v>19.476911272786101</v>
      </c>
      <c r="AD240" s="21">
        <f t="shared" si="28"/>
        <v>6.7006190242232044</v>
      </c>
      <c r="AE240" s="21">
        <f t="shared" si="29"/>
        <v>74.403165813588117</v>
      </c>
    </row>
    <row r="241" spans="1:31">
      <c r="A241" s="103"/>
      <c r="B241" s="10">
        <v>3779.5499999999997</v>
      </c>
      <c r="C241" s="96"/>
      <c r="D241" s="96"/>
      <c r="E241" s="10">
        <v>13.2</v>
      </c>
      <c r="F241" s="10"/>
      <c r="G241" s="10">
        <v>20.45</v>
      </c>
      <c r="H241" s="10">
        <v>18.000000000000455</v>
      </c>
      <c r="I241" s="11">
        <v>19.166739631405985</v>
      </c>
      <c r="J241" s="11">
        <v>25.300096313455899</v>
      </c>
      <c r="K241" s="11">
        <v>16.675063479323207</v>
      </c>
      <c r="L241" s="12">
        <v>26.221648643208354</v>
      </c>
      <c r="M241" s="11">
        <v>20.316744009290346</v>
      </c>
      <c r="N241" s="11">
        <v>5.9049046339180062</v>
      </c>
      <c r="O241" s="12">
        <v>6.02</v>
      </c>
      <c r="P241" s="12">
        <v>3.4</v>
      </c>
      <c r="Q241" s="12">
        <v>0.25</v>
      </c>
      <c r="R241" s="12">
        <v>0.35</v>
      </c>
      <c r="S241" s="12">
        <v>2.89</v>
      </c>
      <c r="T241" s="12">
        <f t="shared" si="26"/>
        <v>28.83387543252595</v>
      </c>
      <c r="U241" s="12">
        <v>2.616451932606541</v>
      </c>
      <c r="V241" s="12">
        <v>49.55</v>
      </c>
      <c r="W241" s="12">
        <v>50.45</v>
      </c>
      <c r="X241" s="12">
        <v>1.2964519326065411</v>
      </c>
      <c r="Y241" s="12">
        <v>1.32</v>
      </c>
      <c r="Z241" s="12">
        <v>25.4</v>
      </c>
      <c r="AA241" s="12">
        <v>74.599999999999994</v>
      </c>
      <c r="AB241" s="12">
        <v>0.98471999999999993</v>
      </c>
      <c r="AC241" s="21">
        <f t="shared" si="27"/>
        <v>18.540253753687399</v>
      </c>
      <c r="AD241" s="21">
        <f t="shared" si="28"/>
        <v>8.1622665738805225</v>
      </c>
      <c r="AE241" s="21">
        <f t="shared" si="29"/>
        <v>69.432598594621325</v>
      </c>
    </row>
    <row r="242" spans="1:31">
      <c r="A242" s="103"/>
      <c r="B242" s="10">
        <v>3781</v>
      </c>
      <c r="C242" s="96"/>
      <c r="D242" s="96"/>
      <c r="E242" s="16">
        <v>15.2</v>
      </c>
      <c r="F242" s="16">
        <v>23.8</v>
      </c>
      <c r="G242" s="10">
        <v>21.900000000000091</v>
      </c>
      <c r="H242" s="10">
        <v>16.550000000000182</v>
      </c>
      <c r="I242" s="11">
        <v>21.529770992366412</v>
      </c>
      <c r="J242" s="11">
        <v>22.263740458015267</v>
      </c>
      <c r="K242" s="11">
        <v>11.577145038167938</v>
      </c>
      <c r="L242" s="12">
        <v>34.369343511450381</v>
      </c>
      <c r="M242" s="11">
        <v>28.49758778625954</v>
      </c>
      <c r="N242" s="11">
        <v>5.8717557251908392</v>
      </c>
      <c r="O242" s="12">
        <v>3.52</v>
      </c>
      <c r="P242" s="12">
        <v>2.6</v>
      </c>
      <c r="Q242" s="12">
        <v>0.44</v>
      </c>
      <c r="R242" s="12">
        <v>0.48</v>
      </c>
      <c r="S242" s="12">
        <v>2.6143050229279101</v>
      </c>
      <c r="T242" s="12">
        <f t="shared" si="26"/>
        <v>29.669498145458547</v>
      </c>
      <c r="U242" s="12">
        <v>3.22</v>
      </c>
      <c r="V242" s="12">
        <v>51.47</v>
      </c>
      <c r="W242" s="12">
        <v>48.53</v>
      </c>
      <c r="X242" s="12">
        <v>1.6573340000000001</v>
      </c>
      <c r="Y242" s="12">
        <v>1.5626660000000001</v>
      </c>
      <c r="Z242" s="12">
        <v>10.199999999999999</v>
      </c>
      <c r="AA242" s="12">
        <v>89.8</v>
      </c>
      <c r="AB242" s="12">
        <v>1.403274068</v>
      </c>
      <c r="AC242" s="21">
        <f t="shared" si="27"/>
        <v>21.628591648605465</v>
      </c>
      <c r="AD242" s="21">
        <f t="shared" si="28"/>
        <v>5.5173471479381773</v>
      </c>
      <c r="AE242" s="21">
        <f t="shared" si="29"/>
        <v>79.675239124017054</v>
      </c>
    </row>
    <row r="243" spans="1:31">
      <c r="A243" s="103"/>
      <c r="B243" s="10">
        <v>3784.7</v>
      </c>
      <c r="C243" s="96"/>
      <c r="D243" s="96"/>
      <c r="E243" s="10">
        <v>16.5</v>
      </c>
      <c r="F243" s="10"/>
      <c r="G243" s="10">
        <v>25.6</v>
      </c>
      <c r="H243" s="10">
        <v>12.850000000000364</v>
      </c>
      <c r="I243" s="11">
        <v>19.587459279845703</v>
      </c>
      <c r="J243" s="11">
        <v>23.03063597836567</v>
      </c>
      <c r="K243" s="11">
        <v>13.333526092738019</v>
      </c>
      <c r="L243" s="12">
        <v>34.544197244743131</v>
      </c>
      <c r="M243" s="11">
        <v>26.990289181663623</v>
      </c>
      <c r="N243" s="11">
        <v>7.5539080630795095</v>
      </c>
      <c r="O243" s="12">
        <v>4.0999999999999996</v>
      </c>
      <c r="P243" s="12">
        <v>1.8</v>
      </c>
      <c r="Q243" s="12">
        <v>0.32</v>
      </c>
      <c r="R243" s="12">
        <v>0.36</v>
      </c>
      <c r="S243" s="12">
        <v>2.9540269364186589</v>
      </c>
      <c r="T243" s="12">
        <f t="shared" si="26"/>
        <v>28.662129717463923</v>
      </c>
      <c r="U243" s="12">
        <v>2.9241814043074768</v>
      </c>
      <c r="V243" s="12">
        <v>42.89</v>
      </c>
      <c r="W243" s="12">
        <v>57.11</v>
      </c>
      <c r="X243" s="12">
        <v>1.2541814043074768</v>
      </c>
      <c r="Y243" s="12">
        <v>1.67</v>
      </c>
      <c r="Z243" s="12">
        <v>34.200000000000003</v>
      </c>
      <c r="AA243" s="12">
        <v>65.8</v>
      </c>
      <c r="AB243" s="12">
        <v>1.0988599999999999</v>
      </c>
      <c r="AC243" s="21">
        <f t="shared" si="27"/>
        <v>21.169981785289181</v>
      </c>
      <c r="AD243" s="21">
        <f t="shared" si="28"/>
        <v>5.1870151985279715</v>
      </c>
      <c r="AE243" s="21">
        <f t="shared" si="29"/>
        <v>80.320158621588305</v>
      </c>
    </row>
    <row r="244" spans="1:31">
      <c r="A244" s="103"/>
      <c r="B244" s="10">
        <v>3788.9</v>
      </c>
      <c r="C244" s="96"/>
      <c r="D244" s="96"/>
      <c r="E244" s="10">
        <v>14.3</v>
      </c>
      <c r="F244" s="10"/>
      <c r="G244" s="10">
        <v>29.8</v>
      </c>
      <c r="H244" s="10">
        <v>8.6500000000000909</v>
      </c>
      <c r="I244" s="11">
        <v>18.323055466368331</v>
      </c>
      <c r="J244" s="11">
        <v>25.776911634260511</v>
      </c>
      <c r="K244" s="11">
        <v>13.061455224071599</v>
      </c>
      <c r="L244" s="12">
        <v>33.230767802152684</v>
      </c>
      <c r="M244" s="11">
        <v>25.603912227319164</v>
      </c>
      <c r="N244" s="11">
        <v>7.6268555748335194</v>
      </c>
      <c r="O244" s="12">
        <v>5.3</v>
      </c>
      <c r="P244" s="12">
        <v>1.5</v>
      </c>
      <c r="Q244" s="12">
        <v>0.3</v>
      </c>
      <c r="R244" s="12">
        <v>0.2</v>
      </c>
      <c r="S244" s="12">
        <v>2.5136880119378606</v>
      </c>
      <c r="T244" s="12">
        <f t="shared" si="26"/>
        <v>30.020120226235179</v>
      </c>
      <c r="U244" s="12">
        <v>2.3078098731468741</v>
      </c>
      <c r="V244" s="12">
        <v>34.569999999999993</v>
      </c>
      <c r="W244" s="12">
        <v>65.430000000000007</v>
      </c>
      <c r="X244" s="12">
        <v>0.79780987314687424</v>
      </c>
      <c r="Y244" s="12">
        <v>1.51</v>
      </c>
      <c r="Z244" s="12">
        <v>54.1</v>
      </c>
      <c r="AA244" s="12">
        <v>45.9</v>
      </c>
      <c r="AB244" s="12">
        <v>0.69308999999999998</v>
      </c>
      <c r="AC244" s="21">
        <f t="shared" si="27"/>
        <v>22.581940236697893</v>
      </c>
      <c r="AD244" s="21">
        <f t="shared" si="28"/>
        <v>5.6515183627210526</v>
      </c>
      <c r="AE244" s="21">
        <f t="shared" si="29"/>
        <v>79.982904528610035</v>
      </c>
    </row>
    <row r="245" spans="1:31">
      <c r="A245" s="103"/>
      <c r="B245" s="10">
        <v>3791.9</v>
      </c>
      <c r="C245" s="96"/>
      <c r="D245" s="96"/>
      <c r="E245" s="16">
        <v>11.4</v>
      </c>
      <c r="F245" s="10"/>
      <c r="G245" s="10">
        <v>32.799999999999997</v>
      </c>
      <c r="H245" s="10">
        <v>5.65</v>
      </c>
      <c r="I245" s="11">
        <v>26.242856021353436</v>
      </c>
      <c r="J245" s="11">
        <v>14.096162662898415</v>
      </c>
      <c r="K245" s="11">
        <v>8.8101016643115102</v>
      </c>
      <c r="L245" s="12">
        <v>37.67724328780028</v>
      </c>
      <c r="M245" s="11">
        <v>26.430304992934527</v>
      </c>
      <c r="N245" s="11">
        <v>11.246938294865757</v>
      </c>
      <c r="O245" s="12">
        <v>4.8600000000000003</v>
      </c>
      <c r="P245" s="12">
        <v>3.2</v>
      </c>
      <c r="Q245" s="12">
        <v>0.57999999999999996</v>
      </c>
      <c r="R245" s="12">
        <v>0.5436363636363637</v>
      </c>
      <c r="S245" s="12">
        <v>2.61</v>
      </c>
      <c r="T245" s="12">
        <f t="shared" si="26"/>
        <v>29.683946360153257</v>
      </c>
      <c r="U245" s="12">
        <v>2.9899999999999998</v>
      </c>
      <c r="V245" s="12">
        <v>32.519999999999996</v>
      </c>
      <c r="W245" s="12">
        <v>67.48</v>
      </c>
      <c r="X245" s="12">
        <v>0.97234799999999977</v>
      </c>
      <c r="Y245" s="12">
        <v>2.017652</v>
      </c>
      <c r="Z245" s="12">
        <v>21.3</v>
      </c>
      <c r="AA245" s="12">
        <v>78.7</v>
      </c>
      <c r="AB245" s="12">
        <v>1.5878921239999999</v>
      </c>
      <c r="AC245" s="21">
        <f t="shared" si="27"/>
        <v>19.937418870052049</v>
      </c>
      <c r="AD245" s="21">
        <f t="shared" si="28"/>
        <v>7.3526563143157642</v>
      </c>
      <c r="AE245" s="21">
        <f t="shared" si="29"/>
        <v>73.057398103001631</v>
      </c>
    </row>
    <row r="246" spans="1:31">
      <c r="A246" s="103"/>
      <c r="B246" s="10">
        <v>3812.9</v>
      </c>
      <c r="C246" s="96"/>
      <c r="D246" s="96"/>
      <c r="E246" s="16">
        <v>9.8000000000000007</v>
      </c>
      <c r="F246" s="17">
        <v>3.5</v>
      </c>
      <c r="G246" s="10">
        <v>10.35</v>
      </c>
      <c r="H246" s="10">
        <v>27.1</v>
      </c>
      <c r="I246" s="11">
        <v>19.165175821122698</v>
      </c>
      <c r="J246" s="11">
        <v>22.045131971540052</v>
      </c>
      <c r="K246" s="11">
        <v>10.23523984392931</v>
      </c>
      <c r="L246" s="12">
        <v>38.827610258144787</v>
      </c>
      <c r="M246" s="11">
        <v>27.950078035345424</v>
      </c>
      <c r="N246" s="11">
        <v>10.877532222799369</v>
      </c>
      <c r="O246" s="12">
        <v>4.16</v>
      </c>
      <c r="P246" s="12">
        <v>4.2</v>
      </c>
      <c r="Q246" s="12">
        <v>0.13</v>
      </c>
      <c r="R246" s="12">
        <v>0.15684210526315701</v>
      </c>
      <c r="S246" s="12">
        <v>2.31</v>
      </c>
      <c r="T246" s="12">
        <f t="shared" si="26"/>
        <v>30.823419913419912</v>
      </c>
      <c r="U246" s="12">
        <v>1.08</v>
      </c>
      <c r="V246" s="12">
        <v>42.99</v>
      </c>
      <c r="W246" s="12">
        <v>57.01</v>
      </c>
      <c r="X246" s="12">
        <v>0.46429200000000009</v>
      </c>
      <c r="Y246" s="12">
        <v>0.61570800000000003</v>
      </c>
      <c r="Z246" s="12">
        <v>13.4</v>
      </c>
      <c r="AA246" s="12">
        <v>86.6</v>
      </c>
      <c r="AB246" s="12">
        <v>0.53320312799999992</v>
      </c>
      <c r="AC246" s="21">
        <f t="shared" si="27"/>
        <v>23.369712880495939</v>
      </c>
      <c r="AD246" s="21">
        <f t="shared" si="28"/>
        <v>6.6260999320333287</v>
      </c>
      <c r="AE246" s="21">
        <f t="shared" si="29"/>
        <v>77.909917049270277</v>
      </c>
    </row>
    <row r="247" spans="1:31">
      <c r="A247" s="103"/>
      <c r="B247" s="10">
        <v>3827.9</v>
      </c>
      <c r="C247" s="96"/>
      <c r="D247" s="96"/>
      <c r="E247" s="16">
        <v>16.3</v>
      </c>
      <c r="F247" s="22">
        <v>10.845000000000001</v>
      </c>
      <c r="G247" s="10">
        <v>25.35</v>
      </c>
      <c r="H247" s="10">
        <v>12.1</v>
      </c>
      <c r="I247" s="11">
        <v>26.460919143995675</v>
      </c>
      <c r="J247" s="11">
        <v>16.934988252157233</v>
      </c>
      <c r="K247" s="11">
        <v>7.5266614454032146</v>
      </c>
      <c r="L247" s="12">
        <v>38.02532084396416</v>
      </c>
      <c r="M247" s="11">
        <v>28.224980420262053</v>
      </c>
      <c r="N247" s="11">
        <v>9.800340423702103</v>
      </c>
      <c r="O247" s="12">
        <v>4.67</v>
      </c>
      <c r="P247" s="12">
        <v>1.4</v>
      </c>
      <c r="Q247" s="12">
        <v>0.25</v>
      </c>
      <c r="R247" s="12">
        <v>0.31777777777777799</v>
      </c>
      <c r="S247" s="12">
        <v>2.8703597875626605</v>
      </c>
      <c r="T247" s="12">
        <f t="shared" si="26"/>
        <v>28.888093930672476</v>
      </c>
      <c r="U247" s="12">
        <v>4.4143325367019468</v>
      </c>
      <c r="V247" s="12">
        <v>70.710000000000008</v>
      </c>
      <c r="W247" s="12">
        <v>29.29</v>
      </c>
      <c r="X247" s="12">
        <v>3.1213745367019472</v>
      </c>
      <c r="Y247" s="12">
        <v>1.2929580000000001</v>
      </c>
      <c r="Z247" s="12">
        <v>9.1999999999999993</v>
      </c>
      <c r="AA247" s="12">
        <v>90.8</v>
      </c>
      <c r="AB247" s="12">
        <v>1.174005864</v>
      </c>
      <c r="AC247" s="21">
        <f t="shared" si="27"/>
        <v>20.052171759501846</v>
      </c>
      <c r="AD247" s="21">
        <f t="shared" si="28"/>
        <v>5.306759176763733</v>
      </c>
      <c r="AE247" s="21">
        <f t="shared" si="29"/>
        <v>79.073411295999918</v>
      </c>
    </row>
    <row r="248" spans="1:31">
      <c r="A248" s="103"/>
      <c r="B248" s="10">
        <v>3846</v>
      </c>
      <c r="C248" s="96"/>
      <c r="D248" s="96"/>
      <c r="E248" s="10">
        <v>16.100000000000001</v>
      </c>
      <c r="F248" s="10"/>
      <c r="G248" s="10">
        <v>1</v>
      </c>
      <c r="H248" s="10">
        <v>4</v>
      </c>
      <c r="I248" s="11">
        <v>28.584926789072238</v>
      </c>
      <c r="J248" s="11">
        <v>17.329611865875048</v>
      </c>
      <c r="K248" s="11">
        <v>10.397767119525028</v>
      </c>
      <c r="L248" s="12">
        <v>30.59480445392888</v>
      </c>
      <c r="M248" s="11">
        <v>21.662014832343807</v>
      </c>
      <c r="N248" s="11">
        <v>8.9327896215850764</v>
      </c>
      <c r="O248" s="12">
        <v>8.4499999999999993</v>
      </c>
      <c r="P248" s="12">
        <v>0.4</v>
      </c>
      <c r="Q248" s="12">
        <v>0.11</v>
      </c>
      <c r="R248" s="12">
        <v>0.26</v>
      </c>
      <c r="S248" s="12">
        <v>2.6574351055647356</v>
      </c>
      <c r="T248" s="12">
        <f t="shared" si="26"/>
        <v>29.527331784338525</v>
      </c>
      <c r="U248" s="12">
        <v>3.8728897715988082</v>
      </c>
      <c r="V248" s="12">
        <v>69.789999999999992</v>
      </c>
      <c r="W248" s="12">
        <v>30.21</v>
      </c>
      <c r="X248" s="12">
        <v>2.7028897715988078</v>
      </c>
      <c r="Y248" s="12">
        <v>1.17</v>
      </c>
      <c r="Z248" s="12">
        <v>20.100000000000001</v>
      </c>
      <c r="AA248" s="12">
        <v>79.900000000000006</v>
      </c>
      <c r="AB248" s="12">
        <v>0.93483000000000005</v>
      </c>
      <c r="AC248" s="21">
        <f t="shared" si="27"/>
        <v>18.910353789866267</v>
      </c>
      <c r="AD248" s="21">
        <f t="shared" si="28"/>
        <v>7.4764653805743277</v>
      </c>
      <c r="AE248" s="21">
        <f t="shared" si="29"/>
        <v>71.665908905952108</v>
      </c>
    </row>
    <row r="249" spans="1:31">
      <c r="A249" s="103"/>
      <c r="B249" s="10">
        <v>3847</v>
      </c>
      <c r="C249" s="96"/>
      <c r="D249" s="96"/>
      <c r="E249" s="10">
        <v>15.5</v>
      </c>
      <c r="F249" s="10"/>
      <c r="G249" s="10">
        <v>2</v>
      </c>
      <c r="H249" s="10">
        <v>3</v>
      </c>
      <c r="I249" s="11">
        <v>17.86938313082932</v>
      </c>
      <c r="J249" s="11">
        <v>21.916853224020841</v>
      </c>
      <c r="K249" s="11">
        <v>10.528684391931582</v>
      </c>
      <c r="L249" s="12">
        <v>36.736382129698804</v>
      </c>
      <c r="M249" s="11">
        <v>26.32171097982895</v>
      </c>
      <c r="N249" s="11">
        <v>10.414671149869848</v>
      </c>
      <c r="O249" s="12">
        <v>8.6199999999999992</v>
      </c>
      <c r="P249" s="12">
        <v>0.5</v>
      </c>
      <c r="Q249" s="12">
        <v>0.14000000000000001</v>
      </c>
      <c r="R249" s="12">
        <v>0.22</v>
      </c>
      <c r="S249" s="12">
        <v>2.4015293844090899</v>
      </c>
      <c r="T249" s="12">
        <f t="shared" si="26"/>
        <v>30.445590173773649</v>
      </c>
      <c r="U249" s="12">
        <v>3.4686971235194584</v>
      </c>
      <c r="V249" s="12">
        <v>64.539999999999992</v>
      </c>
      <c r="W249" s="12">
        <v>35.46</v>
      </c>
      <c r="X249" s="12">
        <v>2.2386971235194584</v>
      </c>
      <c r="Y249" s="12">
        <v>1.23</v>
      </c>
      <c r="Z249" s="12">
        <v>35.6</v>
      </c>
      <c r="AA249" s="12">
        <v>64.400000000000006</v>
      </c>
      <c r="AB249" s="12">
        <v>0.79212000000000005</v>
      </c>
      <c r="AC249" s="21">
        <f t="shared" si="27"/>
        <v>20.099518872314881</v>
      </c>
      <c r="AD249" s="21">
        <f t="shared" si="28"/>
        <v>7.5745656109045472</v>
      </c>
      <c r="AE249" s="21">
        <f t="shared" si="29"/>
        <v>72.629390448318205</v>
      </c>
    </row>
  </sheetData>
  <mergeCells count="72">
    <mergeCell ref="B1:V1"/>
    <mergeCell ref="B2:V2"/>
    <mergeCell ref="B3:V3"/>
    <mergeCell ref="A233:A249"/>
    <mergeCell ref="C233:C249"/>
    <mergeCell ref="A188:A209"/>
    <mergeCell ref="C188:C209"/>
    <mergeCell ref="A210:A223"/>
    <mergeCell ref="C210:C223"/>
    <mergeCell ref="A224:A229"/>
    <mergeCell ref="C224:C229"/>
    <mergeCell ref="A181:A187"/>
    <mergeCell ref="C181:C187"/>
    <mergeCell ref="A126:A132"/>
    <mergeCell ref="C126:C132"/>
    <mergeCell ref="A170:A177"/>
    <mergeCell ref="C170:C177"/>
    <mergeCell ref="A122:A125"/>
    <mergeCell ref="C122:C125"/>
    <mergeCell ref="A113:A121"/>
    <mergeCell ref="C113:C121"/>
    <mergeCell ref="A136:A141"/>
    <mergeCell ref="C136:C141"/>
    <mergeCell ref="A142:A157"/>
    <mergeCell ref="C142:C157"/>
    <mergeCell ref="A158:A169"/>
    <mergeCell ref="C158:C169"/>
    <mergeCell ref="A21:A29"/>
    <mergeCell ref="C21:C29"/>
    <mergeCell ref="A98:A103"/>
    <mergeCell ref="C98:C103"/>
    <mergeCell ref="A30:A36"/>
    <mergeCell ref="C30:C36"/>
    <mergeCell ref="A37:A43"/>
    <mergeCell ref="C37:C43"/>
    <mergeCell ref="A44:A57"/>
    <mergeCell ref="C44:C57"/>
    <mergeCell ref="A93:A97"/>
    <mergeCell ref="C93:C97"/>
    <mergeCell ref="A58:A89"/>
    <mergeCell ref="C58:C89"/>
    <mergeCell ref="A5:A12"/>
    <mergeCell ref="C5:C12"/>
    <mergeCell ref="A13:A18"/>
    <mergeCell ref="C13:C18"/>
    <mergeCell ref="A19:A20"/>
    <mergeCell ref="C19:C20"/>
    <mergeCell ref="D37:D43"/>
    <mergeCell ref="D44:D57"/>
    <mergeCell ref="D58:D89"/>
    <mergeCell ref="D93:D97"/>
    <mergeCell ref="D5:D12"/>
    <mergeCell ref="D13:D18"/>
    <mergeCell ref="D19:D20"/>
    <mergeCell ref="D21:D29"/>
    <mergeCell ref="D30:D36"/>
    <mergeCell ref="D210:D223"/>
    <mergeCell ref="D224:D229"/>
    <mergeCell ref="D233:D249"/>
    <mergeCell ref="D142:D157"/>
    <mergeCell ref="D158:D169"/>
    <mergeCell ref="D170:D177"/>
    <mergeCell ref="D181:D187"/>
    <mergeCell ref="D188:D209"/>
    <mergeCell ref="D136:D141"/>
    <mergeCell ref="D98:D103"/>
    <mergeCell ref="A104:A112"/>
    <mergeCell ref="C104:C112"/>
    <mergeCell ref="D126:D132"/>
    <mergeCell ref="D104:D112"/>
    <mergeCell ref="D113:D121"/>
    <mergeCell ref="D122:D1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1DFC5-27C9-4C48-B314-ECEE0656D0AF}">
  <dimension ref="B2:L82"/>
  <sheetViews>
    <sheetView topLeftCell="A2" workbookViewId="0">
      <selection activeCell="J19" sqref="J18:J19"/>
    </sheetView>
  </sheetViews>
  <sheetFormatPr baseColWidth="10" defaultColWidth="8.83203125" defaultRowHeight="15"/>
  <cols>
    <col min="2" max="3" width="9" style="6"/>
    <col min="4" max="4" width="10.1640625" style="6" bestFit="1" customWidth="1"/>
    <col min="5" max="5" width="11.33203125" style="6" customWidth="1"/>
    <col min="6" max="6" width="10.33203125" style="6" customWidth="1"/>
    <col min="7" max="7" width="10" style="6" bestFit="1" customWidth="1"/>
    <col min="8" max="8" width="9" style="6"/>
    <col min="9" max="9" width="6.5" style="29" customWidth="1"/>
    <col min="10" max="10" width="7" style="6" bestFit="1" customWidth="1"/>
    <col min="11" max="11" width="14.5" style="6" bestFit="1" customWidth="1"/>
    <col min="12" max="12" width="9" style="6"/>
  </cols>
  <sheetData>
    <row r="2" spans="2:12" ht="16.25" customHeight="1">
      <c r="B2" s="110" t="s">
        <v>172</v>
      </c>
      <c r="C2" s="110" t="s">
        <v>119</v>
      </c>
      <c r="D2" s="110" t="s">
        <v>120</v>
      </c>
      <c r="E2" s="110" t="s">
        <v>343</v>
      </c>
      <c r="F2" s="110" t="s">
        <v>173</v>
      </c>
      <c r="G2" s="110" t="s">
        <v>367</v>
      </c>
      <c r="H2" s="111" t="s">
        <v>368</v>
      </c>
      <c r="I2" s="104" t="s">
        <v>179</v>
      </c>
      <c r="J2" s="104"/>
      <c r="K2" s="104"/>
      <c r="L2" s="104"/>
    </row>
    <row r="3" spans="2:12" ht="32.75" customHeight="1">
      <c r="B3" s="105"/>
      <c r="C3" s="105"/>
      <c r="D3" s="105"/>
      <c r="E3" s="105"/>
      <c r="F3" s="105"/>
      <c r="G3" s="105"/>
      <c r="H3" s="112"/>
      <c r="I3" s="107" t="s">
        <v>181</v>
      </c>
      <c r="J3" s="105" t="s">
        <v>180</v>
      </c>
      <c r="K3" s="109" t="s">
        <v>369</v>
      </c>
      <c r="L3" s="109"/>
    </row>
    <row r="4" spans="2:12">
      <c r="B4" s="106"/>
      <c r="C4" s="106"/>
      <c r="D4" s="106"/>
      <c r="E4" s="106"/>
      <c r="F4" s="106"/>
      <c r="G4" s="106"/>
      <c r="H4" s="113"/>
      <c r="I4" s="108"/>
      <c r="J4" s="106"/>
      <c r="K4" s="56" t="s">
        <v>302</v>
      </c>
      <c r="L4" s="23" t="s">
        <v>301</v>
      </c>
    </row>
    <row r="5" spans="2:12">
      <c r="B5" s="31" t="s">
        <v>2</v>
      </c>
      <c r="C5" s="31">
        <v>1630</v>
      </c>
      <c r="D5" s="105" t="s">
        <v>359</v>
      </c>
      <c r="E5" s="105" t="s">
        <v>332</v>
      </c>
      <c r="F5" s="105" t="s">
        <v>174</v>
      </c>
      <c r="G5" s="57">
        <v>-0.1</v>
      </c>
      <c r="H5" s="71" t="s">
        <v>307</v>
      </c>
      <c r="I5" s="29" t="s">
        <v>281</v>
      </c>
      <c r="J5" s="6">
        <v>3</v>
      </c>
      <c r="K5" s="6" t="s">
        <v>272</v>
      </c>
      <c r="L5" s="6">
        <v>43.7</v>
      </c>
    </row>
    <row r="6" spans="2:12">
      <c r="B6" s="31" t="s">
        <v>2</v>
      </c>
      <c r="C6" s="31">
        <v>1640</v>
      </c>
      <c r="D6" s="105"/>
      <c r="E6" s="105"/>
      <c r="F6" s="105"/>
      <c r="G6" s="57">
        <v>-2.2999999999999998</v>
      </c>
      <c r="H6" s="71" t="s">
        <v>307</v>
      </c>
      <c r="I6" s="29" t="s">
        <v>282</v>
      </c>
      <c r="J6" s="6">
        <v>3</v>
      </c>
      <c r="K6" s="6" t="s">
        <v>273</v>
      </c>
      <c r="L6" s="6">
        <v>46.3</v>
      </c>
    </row>
    <row r="7" spans="2:12">
      <c r="B7" s="31" t="s">
        <v>3</v>
      </c>
      <c r="C7" s="31">
        <v>1756.5</v>
      </c>
      <c r="D7" s="105"/>
      <c r="E7" s="105"/>
      <c r="F7" s="105"/>
      <c r="G7" s="57">
        <v>-17.8</v>
      </c>
      <c r="H7" s="71" t="s">
        <v>307</v>
      </c>
      <c r="I7" s="29" t="s">
        <v>283</v>
      </c>
      <c r="J7" s="6">
        <v>3</v>
      </c>
      <c r="K7" s="6" t="s">
        <v>274</v>
      </c>
      <c r="L7" s="6">
        <v>52.3</v>
      </c>
    </row>
    <row r="8" spans="2:12">
      <c r="B8" s="31" t="s">
        <v>3</v>
      </c>
      <c r="C8" s="31">
        <v>1810.2</v>
      </c>
      <c r="D8" s="105"/>
      <c r="E8" s="105"/>
      <c r="F8" s="105"/>
      <c r="G8" s="57">
        <v>-10.3</v>
      </c>
      <c r="H8" s="71" t="s">
        <v>307</v>
      </c>
      <c r="I8" s="29" t="s">
        <v>226</v>
      </c>
      <c r="J8" s="6">
        <v>4</v>
      </c>
      <c r="K8" s="6" t="s">
        <v>267</v>
      </c>
      <c r="L8" s="6">
        <v>38</v>
      </c>
    </row>
    <row r="9" spans="2:12">
      <c r="B9" s="31" t="s">
        <v>5</v>
      </c>
      <c r="C9" s="31">
        <v>1751.3</v>
      </c>
      <c r="D9" s="105"/>
      <c r="E9" s="105"/>
      <c r="F9" s="105"/>
      <c r="G9" s="57">
        <v>-7.2</v>
      </c>
      <c r="H9" s="71" t="s">
        <v>307</v>
      </c>
      <c r="I9" s="29" t="s">
        <v>230</v>
      </c>
      <c r="J9" s="6">
        <v>4</v>
      </c>
      <c r="K9" s="6" t="s">
        <v>262</v>
      </c>
      <c r="L9" s="6">
        <v>59.3</v>
      </c>
    </row>
    <row r="10" spans="2:12">
      <c r="B10" s="31" t="s">
        <v>6</v>
      </c>
      <c r="C10" s="31">
        <v>2013.5</v>
      </c>
      <c r="D10" s="105"/>
      <c r="E10" s="105"/>
      <c r="F10" s="105"/>
      <c r="G10" s="57">
        <v>-8.3000000000000007</v>
      </c>
      <c r="H10" s="71" t="s">
        <v>307</v>
      </c>
      <c r="I10" s="29" t="s">
        <v>284</v>
      </c>
      <c r="J10" s="6">
        <v>4</v>
      </c>
      <c r="K10" s="6" t="s">
        <v>263</v>
      </c>
      <c r="L10" s="6">
        <v>52</v>
      </c>
    </row>
    <row r="11" spans="2:12">
      <c r="B11" s="31" t="s">
        <v>11</v>
      </c>
      <c r="C11" s="31">
        <v>1825.9</v>
      </c>
      <c r="D11" s="105"/>
      <c r="E11" s="105"/>
      <c r="F11" s="105"/>
      <c r="G11" s="57">
        <v>-2.6</v>
      </c>
      <c r="H11" s="72">
        <v>-18.5</v>
      </c>
      <c r="I11" s="29" t="s">
        <v>285</v>
      </c>
      <c r="J11" s="6">
        <v>3</v>
      </c>
      <c r="K11" s="6" t="s">
        <v>264</v>
      </c>
      <c r="L11" s="6">
        <v>46.7</v>
      </c>
    </row>
    <row r="12" spans="2:12">
      <c r="B12" s="31" t="s">
        <v>11</v>
      </c>
      <c r="C12" s="31">
        <v>1826.13</v>
      </c>
      <c r="D12" s="105"/>
      <c r="E12" s="105"/>
      <c r="F12" s="105"/>
      <c r="G12" s="57">
        <v>-1.5</v>
      </c>
      <c r="H12" s="72">
        <v>-17.8</v>
      </c>
      <c r="I12" s="29" t="s">
        <v>286</v>
      </c>
      <c r="J12" s="6">
        <v>3</v>
      </c>
      <c r="K12" s="6" t="s">
        <v>265</v>
      </c>
      <c r="L12" s="6">
        <v>44.3</v>
      </c>
    </row>
    <row r="13" spans="2:12">
      <c r="B13" s="31" t="s">
        <v>11</v>
      </c>
      <c r="C13" s="31">
        <v>1826.21</v>
      </c>
      <c r="D13" s="105"/>
      <c r="E13" s="105"/>
      <c r="F13" s="105"/>
      <c r="G13" s="57">
        <v>-9.1</v>
      </c>
      <c r="H13" s="72">
        <v>-18.100000000000001</v>
      </c>
      <c r="I13" s="29" t="s">
        <v>229</v>
      </c>
      <c r="J13" s="6">
        <v>4</v>
      </c>
      <c r="K13" s="6" t="s">
        <v>266</v>
      </c>
      <c r="L13" s="6">
        <v>49</v>
      </c>
    </row>
    <row r="14" spans="2:12">
      <c r="B14" s="31" t="s">
        <v>11</v>
      </c>
      <c r="C14" s="31">
        <v>1827.32</v>
      </c>
      <c r="D14" s="105"/>
      <c r="E14" s="105"/>
      <c r="F14" s="105"/>
      <c r="G14" s="57">
        <v>-16.8</v>
      </c>
      <c r="H14" s="71" t="s">
        <v>307</v>
      </c>
      <c r="I14" s="29" t="s">
        <v>287</v>
      </c>
      <c r="J14" s="6">
        <v>4</v>
      </c>
      <c r="K14" s="6" t="s">
        <v>261</v>
      </c>
      <c r="L14" s="6">
        <v>68</v>
      </c>
    </row>
    <row r="15" spans="2:12">
      <c r="B15" s="31"/>
      <c r="C15" s="31"/>
      <c r="D15" s="105"/>
      <c r="E15" s="105"/>
      <c r="F15" s="31"/>
      <c r="G15" s="57"/>
      <c r="H15" s="57"/>
    </row>
    <row r="16" spans="2:12">
      <c r="B16" s="31" t="s">
        <v>175</v>
      </c>
      <c r="C16" s="31">
        <v>1380.17</v>
      </c>
      <c r="D16" s="105"/>
      <c r="E16" s="105"/>
      <c r="F16" s="114" t="s">
        <v>176</v>
      </c>
      <c r="G16" s="57">
        <v>-23</v>
      </c>
      <c r="H16" s="71" t="s">
        <v>307</v>
      </c>
      <c r="I16" s="29" t="s">
        <v>288</v>
      </c>
      <c r="J16" s="6">
        <v>4</v>
      </c>
      <c r="K16" s="6" t="s">
        <v>268</v>
      </c>
      <c r="L16" s="6">
        <v>53.5</v>
      </c>
    </row>
    <row r="17" spans="2:12">
      <c r="B17" s="31" t="s">
        <v>175</v>
      </c>
      <c r="C17" s="31">
        <v>1380.22</v>
      </c>
      <c r="D17" s="105"/>
      <c r="E17" s="105"/>
      <c r="F17" s="114"/>
      <c r="G17" s="57">
        <v>-27</v>
      </c>
      <c r="H17" s="71" t="s">
        <v>307</v>
      </c>
      <c r="I17" s="29" t="s">
        <v>244</v>
      </c>
      <c r="J17" s="6">
        <v>3</v>
      </c>
      <c r="K17" s="6" t="s">
        <v>269</v>
      </c>
      <c r="L17" s="6">
        <v>57.7</v>
      </c>
    </row>
    <row r="18" spans="2:12">
      <c r="B18" s="31" t="s">
        <v>175</v>
      </c>
      <c r="C18" s="31">
        <v>1380.31</v>
      </c>
      <c r="D18" s="105"/>
      <c r="E18" s="105"/>
      <c r="F18" s="114"/>
      <c r="G18" s="57">
        <v>-19.7</v>
      </c>
      <c r="H18" s="71" t="s">
        <v>307</v>
      </c>
      <c r="I18" s="29" t="s">
        <v>226</v>
      </c>
      <c r="J18" s="6">
        <v>4</v>
      </c>
      <c r="K18" s="6" t="s">
        <v>275</v>
      </c>
      <c r="L18" s="6">
        <v>80</v>
      </c>
    </row>
    <row r="19" spans="2:12">
      <c r="B19" s="31" t="s">
        <v>175</v>
      </c>
      <c r="C19" s="31">
        <v>1380.33</v>
      </c>
      <c r="D19" s="105"/>
      <c r="E19" s="105"/>
      <c r="F19" s="114"/>
      <c r="G19" s="57">
        <v>-21.5</v>
      </c>
      <c r="H19" s="71" t="s">
        <v>307</v>
      </c>
      <c r="I19" s="29" t="s">
        <v>289</v>
      </c>
      <c r="J19" s="6">
        <v>4</v>
      </c>
      <c r="K19" s="6" t="s">
        <v>270</v>
      </c>
      <c r="L19" s="6">
        <v>65.8</v>
      </c>
    </row>
    <row r="20" spans="2:12">
      <c r="B20" s="31" t="s">
        <v>175</v>
      </c>
      <c r="C20" s="31">
        <v>1380.37</v>
      </c>
      <c r="D20" s="105"/>
      <c r="E20" s="105"/>
      <c r="F20" s="114"/>
      <c r="G20" s="57">
        <v>-24.6</v>
      </c>
      <c r="H20" s="71" t="s">
        <v>307</v>
      </c>
      <c r="I20" s="29" t="s">
        <v>193</v>
      </c>
      <c r="J20" s="6">
        <v>4</v>
      </c>
      <c r="K20" s="6" t="s">
        <v>271</v>
      </c>
      <c r="L20" s="6">
        <v>64.5</v>
      </c>
    </row>
    <row r="21" spans="2:12">
      <c r="B21" s="31" t="s">
        <v>175</v>
      </c>
      <c r="C21" s="31">
        <v>1380.55</v>
      </c>
      <c r="D21" s="105"/>
      <c r="E21" s="105"/>
      <c r="F21" s="114"/>
      <c r="G21" s="57">
        <v>-7.4</v>
      </c>
      <c r="H21" s="71" t="s">
        <v>307</v>
      </c>
      <c r="I21" s="29" t="s">
        <v>243</v>
      </c>
      <c r="J21" s="6">
        <v>3</v>
      </c>
      <c r="K21" s="6" t="s">
        <v>276</v>
      </c>
      <c r="L21" s="6">
        <v>77.3</v>
      </c>
    </row>
    <row r="22" spans="2:12">
      <c r="B22" s="31" t="s">
        <v>175</v>
      </c>
      <c r="C22" s="31">
        <v>1380.75</v>
      </c>
      <c r="D22" s="105"/>
      <c r="E22" s="105"/>
      <c r="F22" s="114"/>
      <c r="G22" s="57">
        <v>-6.3</v>
      </c>
      <c r="H22" s="71" t="s">
        <v>307</v>
      </c>
      <c r="I22" s="29" t="s">
        <v>290</v>
      </c>
      <c r="J22" s="6">
        <v>4</v>
      </c>
      <c r="K22" s="6" t="s">
        <v>277</v>
      </c>
      <c r="L22" s="6">
        <v>73.3</v>
      </c>
    </row>
    <row r="23" spans="2:12">
      <c r="B23" s="59"/>
      <c r="C23" s="59"/>
      <c r="D23" s="59"/>
      <c r="E23" s="59"/>
      <c r="F23" s="59"/>
      <c r="G23" s="59"/>
      <c r="H23" s="59"/>
    </row>
    <row r="24" spans="2:12">
      <c r="B24" s="31" t="s">
        <v>8</v>
      </c>
      <c r="C24" s="57">
        <v>2010.1</v>
      </c>
      <c r="D24" s="114" t="s">
        <v>360</v>
      </c>
      <c r="E24" s="114" t="s">
        <v>333</v>
      </c>
      <c r="F24" s="114" t="s">
        <v>174</v>
      </c>
      <c r="G24" s="31">
        <v>-1.1000000000000001</v>
      </c>
      <c r="H24" s="71" t="s">
        <v>307</v>
      </c>
      <c r="I24" s="29" t="s">
        <v>287</v>
      </c>
      <c r="J24" s="6">
        <v>4</v>
      </c>
      <c r="K24" s="6" t="s">
        <v>260</v>
      </c>
      <c r="L24" s="6">
        <v>66.3</v>
      </c>
    </row>
    <row r="25" spans="2:12">
      <c r="B25" s="31" t="s">
        <v>9</v>
      </c>
      <c r="C25" s="57">
        <v>2345.5</v>
      </c>
      <c r="D25" s="114"/>
      <c r="E25" s="114"/>
      <c r="F25" s="114"/>
      <c r="G25" s="31">
        <v>0.8</v>
      </c>
      <c r="H25" s="71" t="s">
        <v>307</v>
      </c>
      <c r="I25" s="29" t="s">
        <v>291</v>
      </c>
      <c r="J25" s="6">
        <v>3</v>
      </c>
      <c r="K25" s="6" t="s">
        <v>251</v>
      </c>
      <c r="L25" s="6">
        <v>44.7</v>
      </c>
    </row>
    <row r="26" spans="2:12">
      <c r="B26" s="31" t="s">
        <v>9</v>
      </c>
      <c r="C26" s="57">
        <v>2411.1999999999998</v>
      </c>
      <c r="D26" s="114"/>
      <c r="E26" s="114"/>
      <c r="F26" s="114"/>
      <c r="G26" s="31">
        <v>0.7</v>
      </c>
      <c r="H26" s="71" t="s">
        <v>307</v>
      </c>
      <c r="I26" s="29" t="s">
        <v>229</v>
      </c>
      <c r="J26" s="6">
        <v>2</v>
      </c>
      <c r="K26" s="6" t="s">
        <v>252</v>
      </c>
      <c r="L26" s="6">
        <v>47.5</v>
      </c>
    </row>
    <row r="27" spans="2:12">
      <c r="B27" s="31" t="s">
        <v>9</v>
      </c>
      <c r="C27" s="57">
        <v>2420.3000000000002</v>
      </c>
      <c r="D27" s="114"/>
      <c r="E27" s="114"/>
      <c r="F27" s="114"/>
      <c r="G27" s="31">
        <v>-2.2999999999999998</v>
      </c>
      <c r="H27" s="71" t="s">
        <v>307</v>
      </c>
      <c r="I27" s="29" t="s">
        <v>292</v>
      </c>
      <c r="J27" s="6">
        <v>3</v>
      </c>
      <c r="K27" s="6" t="s">
        <v>253</v>
      </c>
      <c r="L27" s="6">
        <v>55.7</v>
      </c>
    </row>
    <row r="28" spans="2:12">
      <c r="B28" s="31" t="s">
        <v>27</v>
      </c>
      <c r="C28" s="57">
        <v>2802.9</v>
      </c>
      <c r="D28" s="114"/>
      <c r="E28" s="114"/>
      <c r="F28" s="114"/>
      <c r="G28" s="31">
        <v>-17.2</v>
      </c>
      <c r="H28" s="70">
        <v>-17.8</v>
      </c>
      <c r="I28" s="29" t="s">
        <v>293</v>
      </c>
      <c r="J28" s="6">
        <v>5</v>
      </c>
      <c r="K28" s="6" t="s">
        <v>278</v>
      </c>
      <c r="L28" s="6">
        <v>67</v>
      </c>
    </row>
    <row r="29" spans="2:12">
      <c r="B29" s="54" t="s">
        <v>177</v>
      </c>
      <c r="C29" s="31">
        <v>2995.45</v>
      </c>
      <c r="D29" s="114"/>
      <c r="E29" s="114"/>
      <c r="F29" s="114"/>
      <c r="G29" s="31">
        <v>1</v>
      </c>
      <c r="H29" s="70">
        <v>-14.3</v>
      </c>
      <c r="I29" s="29" t="s">
        <v>294</v>
      </c>
      <c r="J29" s="6">
        <v>3</v>
      </c>
      <c r="K29" s="6" t="s">
        <v>254</v>
      </c>
      <c r="L29" s="6">
        <v>52.3</v>
      </c>
    </row>
    <row r="30" spans="2:12">
      <c r="B30" s="54" t="s">
        <v>177</v>
      </c>
      <c r="C30" s="31">
        <v>2995.47</v>
      </c>
      <c r="D30" s="114"/>
      <c r="E30" s="114"/>
      <c r="F30" s="114"/>
      <c r="G30" s="31">
        <v>1.4</v>
      </c>
      <c r="H30" s="70">
        <v>-13.9</v>
      </c>
      <c r="I30" s="29" t="s">
        <v>283</v>
      </c>
      <c r="J30" s="6">
        <v>4</v>
      </c>
      <c r="K30" s="6" t="s">
        <v>255</v>
      </c>
      <c r="L30" s="6">
        <v>40</v>
      </c>
    </row>
    <row r="31" spans="2:12">
      <c r="B31" s="31" t="s">
        <v>175</v>
      </c>
      <c r="C31" s="57">
        <v>2632.4</v>
      </c>
      <c r="D31" s="114"/>
      <c r="E31" s="114"/>
      <c r="F31" s="114"/>
      <c r="G31" s="31">
        <v>3.2</v>
      </c>
      <c r="H31" s="71" t="s">
        <v>307</v>
      </c>
      <c r="I31" s="29" t="s">
        <v>191</v>
      </c>
      <c r="J31" s="6">
        <v>3</v>
      </c>
      <c r="K31" s="6" t="s">
        <v>256</v>
      </c>
      <c r="L31" s="6">
        <v>40.700000000000003</v>
      </c>
    </row>
    <row r="32" spans="2:12">
      <c r="B32" s="31"/>
      <c r="C32" s="57"/>
      <c r="D32" s="114"/>
      <c r="E32" s="114"/>
      <c r="F32" s="114"/>
      <c r="G32" s="31">
        <v>2.1</v>
      </c>
      <c r="H32" s="71" t="s">
        <v>307</v>
      </c>
      <c r="I32" s="29" t="s">
        <v>295</v>
      </c>
      <c r="J32" s="6">
        <v>4</v>
      </c>
      <c r="K32" s="6" t="s">
        <v>257</v>
      </c>
      <c r="L32" s="6">
        <v>48.3</v>
      </c>
    </row>
    <row r="33" spans="2:12">
      <c r="B33" s="31" t="s">
        <v>175</v>
      </c>
      <c r="C33" s="57">
        <v>2514.3000000000002</v>
      </c>
      <c r="D33" s="114"/>
      <c r="E33" s="114"/>
      <c r="F33" s="114" t="s">
        <v>176</v>
      </c>
      <c r="G33" s="57">
        <v>-3.5</v>
      </c>
      <c r="H33" s="71" t="s">
        <v>307</v>
      </c>
      <c r="I33" s="29" t="s">
        <v>296</v>
      </c>
      <c r="J33" s="6">
        <v>5</v>
      </c>
      <c r="K33" s="6" t="s">
        <v>279</v>
      </c>
      <c r="L33" s="6">
        <v>75.8</v>
      </c>
    </row>
    <row r="34" spans="2:12">
      <c r="B34" s="31" t="s">
        <v>175</v>
      </c>
      <c r="C34" s="57">
        <v>2570.65</v>
      </c>
      <c r="D34" s="114"/>
      <c r="E34" s="114"/>
      <c r="F34" s="114"/>
      <c r="G34" s="57">
        <v>-3.7</v>
      </c>
      <c r="H34" s="71" t="s">
        <v>307</v>
      </c>
      <c r="I34" s="29" t="s">
        <v>297</v>
      </c>
      <c r="J34" s="6">
        <v>4</v>
      </c>
      <c r="K34" s="6" t="s">
        <v>280</v>
      </c>
      <c r="L34" s="6">
        <v>84.5</v>
      </c>
    </row>
    <row r="35" spans="2:12">
      <c r="B35" s="31" t="s">
        <v>175</v>
      </c>
      <c r="C35" s="57">
        <v>2570.66</v>
      </c>
      <c r="D35" s="114"/>
      <c r="E35" s="114"/>
      <c r="F35" s="114"/>
      <c r="G35" s="57">
        <v>-4.2</v>
      </c>
      <c r="H35" s="71" t="s">
        <v>307</v>
      </c>
      <c r="I35" s="29" t="s">
        <v>298</v>
      </c>
      <c r="J35" s="6">
        <v>4</v>
      </c>
      <c r="K35" s="6" t="s">
        <v>258</v>
      </c>
      <c r="L35" s="6">
        <v>71</v>
      </c>
    </row>
    <row r="36" spans="2:12">
      <c r="B36" s="31" t="s">
        <v>175</v>
      </c>
      <c r="C36" s="57">
        <v>2570.75</v>
      </c>
      <c r="D36" s="114"/>
      <c r="E36" s="114"/>
      <c r="F36" s="114"/>
      <c r="G36" s="57">
        <v>-4.3</v>
      </c>
      <c r="H36" s="71" t="s">
        <v>307</v>
      </c>
      <c r="I36" s="29" t="s">
        <v>299</v>
      </c>
      <c r="J36" s="6">
        <v>4</v>
      </c>
      <c r="K36" s="6" t="s">
        <v>259</v>
      </c>
      <c r="L36" s="6">
        <v>75.3</v>
      </c>
    </row>
    <row r="37" spans="2:12">
      <c r="B37" s="31" t="s">
        <v>175</v>
      </c>
      <c r="C37" s="57">
        <v>2570.7600000000002</v>
      </c>
      <c r="D37" s="114"/>
      <c r="E37" s="114"/>
      <c r="F37" s="114"/>
      <c r="G37" s="59">
        <v>-18.3</v>
      </c>
      <c r="H37" s="71" t="s">
        <v>307</v>
      </c>
      <c r="I37" s="29" t="s">
        <v>195</v>
      </c>
      <c r="J37" s="6">
        <v>3</v>
      </c>
      <c r="K37" s="6" t="s">
        <v>300</v>
      </c>
      <c r="L37" s="6">
        <v>79.7</v>
      </c>
    </row>
    <row r="38" spans="2:12">
      <c r="B38" s="31"/>
      <c r="C38" s="57"/>
      <c r="D38" s="31"/>
      <c r="E38" s="31"/>
      <c r="F38" s="31"/>
      <c r="G38" s="31"/>
      <c r="H38" s="31"/>
    </row>
    <row r="39" spans="2:12" ht="14.25" customHeight="1">
      <c r="B39" s="31" t="s">
        <v>27</v>
      </c>
      <c r="C39" s="57">
        <v>3381.2</v>
      </c>
      <c r="D39" s="114" t="s">
        <v>352</v>
      </c>
      <c r="E39" s="114" t="s">
        <v>334</v>
      </c>
      <c r="F39" s="114" t="s">
        <v>174</v>
      </c>
      <c r="G39" s="31">
        <v>0.9</v>
      </c>
      <c r="H39" s="71" t="s">
        <v>307</v>
      </c>
      <c r="I39" s="29" t="s">
        <v>190</v>
      </c>
      <c r="J39" s="6">
        <v>5</v>
      </c>
      <c r="K39" s="6" t="s">
        <v>234</v>
      </c>
      <c r="L39" s="6">
        <v>45.2</v>
      </c>
    </row>
    <row r="40" spans="2:12">
      <c r="B40" s="31" t="s">
        <v>27</v>
      </c>
      <c r="C40" s="57">
        <v>3382.98</v>
      </c>
      <c r="D40" s="114"/>
      <c r="E40" s="114"/>
      <c r="F40" s="114"/>
      <c r="G40" s="31">
        <v>-0.6</v>
      </c>
      <c r="H40" s="71" t="s">
        <v>307</v>
      </c>
      <c r="I40" s="29" t="s">
        <v>192</v>
      </c>
      <c r="J40" s="6">
        <v>4</v>
      </c>
      <c r="K40" s="6" t="s">
        <v>231</v>
      </c>
      <c r="L40" s="6">
        <v>77</v>
      </c>
    </row>
    <row r="41" spans="2:12">
      <c r="B41" s="31" t="s">
        <v>27</v>
      </c>
      <c r="C41" s="57">
        <v>3384.7</v>
      </c>
      <c r="D41" s="114"/>
      <c r="E41" s="114"/>
      <c r="F41" s="114"/>
      <c r="G41" s="31">
        <v>0.3</v>
      </c>
      <c r="H41" s="71" t="s">
        <v>307</v>
      </c>
      <c r="I41" s="29" t="s">
        <v>242</v>
      </c>
      <c r="J41" s="6">
        <v>3</v>
      </c>
      <c r="K41" s="6" t="s">
        <v>235</v>
      </c>
      <c r="L41" s="6">
        <v>52.3</v>
      </c>
    </row>
    <row r="42" spans="2:12">
      <c r="B42" s="31" t="s">
        <v>27</v>
      </c>
      <c r="C42" s="57">
        <v>3398.6</v>
      </c>
      <c r="D42" s="114"/>
      <c r="E42" s="114"/>
      <c r="F42" s="114"/>
      <c r="G42" s="31">
        <v>0.3</v>
      </c>
      <c r="H42" s="71" t="s">
        <v>307</v>
      </c>
      <c r="I42" s="29" t="s">
        <v>243</v>
      </c>
      <c r="J42" s="6">
        <v>4</v>
      </c>
      <c r="K42" s="6" t="s">
        <v>236</v>
      </c>
      <c r="L42" s="6">
        <v>56</v>
      </c>
    </row>
    <row r="43" spans="2:12">
      <c r="B43" s="54" t="s">
        <v>177</v>
      </c>
      <c r="C43" s="31">
        <v>3337.88</v>
      </c>
      <c r="D43" s="114"/>
      <c r="E43" s="114"/>
      <c r="F43" s="114"/>
      <c r="G43" s="31">
        <v>5.7</v>
      </c>
      <c r="H43" s="70">
        <v>-13.5</v>
      </c>
      <c r="I43" s="29" t="s">
        <v>244</v>
      </c>
      <c r="J43" s="6">
        <v>3</v>
      </c>
      <c r="K43" s="6" t="s">
        <v>237</v>
      </c>
      <c r="L43" s="6">
        <v>49.7</v>
      </c>
    </row>
    <row r="44" spans="2:12" ht="14.25" customHeight="1">
      <c r="B44" s="54" t="s">
        <v>177</v>
      </c>
      <c r="C44" s="31">
        <v>3337.95</v>
      </c>
      <c r="D44" s="114"/>
      <c r="E44" s="114"/>
      <c r="F44" s="114"/>
      <c r="G44" s="31">
        <v>4.5</v>
      </c>
      <c r="H44" s="70">
        <v>-14.6</v>
      </c>
      <c r="I44" s="29" t="s">
        <v>190</v>
      </c>
      <c r="J44" s="6">
        <v>3</v>
      </c>
      <c r="K44" s="6" t="s">
        <v>238</v>
      </c>
      <c r="L44" s="6">
        <v>62.3</v>
      </c>
    </row>
    <row r="45" spans="2:12">
      <c r="B45" s="54" t="s">
        <v>177</v>
      </c>
      <c r="C45" s="31">
        <v>3337.96</v>
      </c>
      <c r="D45" s="114"/>
      <c r="E45" s="114"/>
      <c r="F45" s="114"/>
      <c r="G45" s="31">
        <v>4</v>
      </c>
      <c r="H45" s="70">
        <v>-14.8</v>
      </c>
      <c r="I45" s="29" t="s">
        <v>245</v>
      </c>
      <c r="J45" s="6">
        <v>4</v>
      </c>
      <c r="K45" s="6" t="s">
        <v>239</v>
      </c>
      <c r="L45" s="6">
        <v>65</v>
      </c>
    </row>
    <row r="46" spans="2:12">
      <c r="B46" s="54" t="s">
        <v>177</v>
      </c>
      <c r="C46" s="31">
        <v>3340.47</v>
      </c>
      <c r="D46" s="114"/>
      <c r="E46" s="114"/>
      <c r="F46" s="114"/>
      <c r="G46" s="31">
        <v>4.3</v>
      </c>
      <c r="H46" s="70">
        <v>-15.1</v>
      </c>
      <c r="I46" s="29" t="s">
        <v>246</v>
      </c>
      <c r="J46" s="6">
        <v>4</v>
      </c>
      <c r="K46" s="6" t="s">
        <v>240</v>
      </c>
      <c r="L46" s="6">
        <v>58</v>
      </c>
    </row>
    <row r="47" spans="2:12">
      <c r="B47" s="54" t="s">
        <v>177</v>
      </c>
      <c r="C47" s="31">
        <v>3340.49</v>
      </c>
      <c r="D47" s="114"/>
      <c r="E47" s="114"/>
      <c r="F47" s="114"/>
      <c r="G47" s="31">
        <v>4.0999999999999996</v>
      </c>
      <c r="H47" s="70">
        <v>-14.8</v>
      </c>
      <c r="I47" s="29" t="s">
        <v>244</v>
      </c>
      <c r="J47" s="6">
        <v>4</v>
      </c>
      <c r="K47" s="6" t="s">
        <v>241</v>
      </c>
      <c r="L47" s="6">
        <v>54.3</v>
      </c>
    </row>
    <row r="48" spans="2:12">
      <c r="B48" s="54" t="s">
        <v>177</v>
      </c>
      <c r="C48" s="31">
        <v>3340.51</v>
      </c>
      <c r="D48" s="114"/>
      <c r="E48" s="114"/>
      <c r="F48" s="114"/>
      <c r="G48" s="31">
        <v>3.8</v>
      </c>
      <c r="H48" s="70">
        <v>-14.6</v>
      </c>
      <c r="I48" s="29" t="s">
        <v>193</v>
      </c>
      <c r="J48" s="6">
        <v>4</v>
      </c>
      <c r="K48" s="6" t="s">
        <v>249</v>
      </c>
      <c r="L48" s="6">
        <v>72.5</v>
      </c>
    </row>
    <row r="49" spans="2:12">
      <c r="B49" s="54" t="s">
        <v>177</v>
      </c>
      <c r="C49" s="31">
        <v>3343.75</v>
      </c>
      <c r="D49" s="114"/>
      <c r="E49" s="114"/>
      <c r="F49" s="114"/>
      <c r="G49" s="31">
        <v>-1.1000000000000001</v>
      </c>
      <c r="H49" s="70">
        <v>-14.8</v>
      </c>
      <c r="I49" s="29" t="s">
        <v>225</v>
      </c>
      <c r="J49" s="6">
        <v>4</v>
      </c>
      <c r="K49" s="6" t="s">
        <v>250</v>
      </c>
      <c r="L49" s="6">
        <v>72.8</v>
      </c>
    </row>
    <row r="50" spans="2:12">
      <c r="B50" s="54" t="s">
        <v>177</v>
      </c>
      <c r="C50" s="31">
        <v>3343.82</v>
      </c>
      <c r="D50" s="114"/>
      <c r="E50" s="114"/>
      <c r="F50" s="114"/>
      <c r="G50" s="31">
        <v>-0.6</v>
      </c>
      <c r="H50" s="70">
        <v>-15.2</v>
      </c>
      <c r="I50" s="29" t="s">
        <v>247</v>
      </c>
      <c r="J50" s="6">
        <v>3</v>
      </c>
      <c r="K50" s="6" t="s">
        <v>232</v>
      </c>
      <c r="L50" s="6">
        <v>67.7</v>
      </c>
    </row>
    <row r="51" spans="2:12">
      <c r="B51" s="54" t="s">
        <v>177</v>
      </c>
      <c r="C51" s="31">
        <v>3343.84</v>
      </c>
      <c r="D51" s="114"/>
      <c r="E51" s="114"/>
      <c r="F51" s="114"/>
      <c r="G51" s="31">
        <v>-0.4</v>
      </c>
      <c r="H51" s="70">
        <v>-15.4</v>
      </c>
      <c r="I51" s="29" t="s">
        <v>248</v>
      </c>
      <c r="J51" s="6">
        <v>4</v>
      </c>
      <c r="K51" s="6" t="s">
        <v>233</v>
      </c>
      <c r="L51" s="6">
        <v>62.3</v>
      </c>
    </row>
    <row r="52" spans="2:12">
      <c r="B52" s="59"/>
      <c r="C52" s="59"/>
      <c r="D52" s="59"/>
      <c r="E52" s="59"/>
      <c r="F52" s="59"/>
      <c r="G52" s="59"/>
      <c r="H52" s="59"/>
    </row>
    <row r="53" spans="2:12" ht="14.25" customHeight="1">
      <c r="B53" s="31" t="s">
        <v>2</v>
      </c>
      <c r="C53" s="31">
        <v>2932</v>
      </c>
      <c r="D53" s="105" t="s">
        <v>361</v>
      </c>
      <c r="E53" s="105" t="s">
        <v>335</v>
      </c>
      <c r="F53" s="105" t="s">
        <v>174</v>
      </c>
      <c r="G53" s="57">
        <v>4.2</v>
      </c>
      <c r="H53" s="71" t="s">
        <v>307</v>
      </c>
      <c r="I53" s="29" t="s">
        <v>224</v>
      </c>
      <c r="J53" s="6">
        <v>4</v>
      </c>
      <c r="K53" s="6" t="s">
        <v>215</v>
      </c>
      <c r="L53" s="6">
        <v>60</v>
      </c>
    </row>
    <row r="54" spans="2:12">
      <c r="B54" s="31" t="s">
        <v>2</v>
      </c>
      <c r="C54" s="31">
        <v>3000.5</v>
      </c>
      <c r="D54" s="105"/>
      <c r="E54" s="105"/>
      <c r="F54" s="105"/>
      <c r="G54" s="57">
        <v>-0.5</v>
      </c>
      <c r="H54" s="71" t="s">
        <v>307</v>
      </c>
      <c r="I54" s="29" t="s">
        <v>225</v>
      </c>
      <c r="J54" s="6">
        <v>4</v>
      </c>
      <c r="K54" s="6" t="s">
        <v>216</v>
      </c>
      <c r="L54" s="6">
        <v>93.8</v>
      </c>
    </row>
    <row r="55" spans="2:12">
      <c r="B55" s="31" t="s">
        <v>2</v>
      </c>
      <c r="C55" s="31">
        <v>3010.2</v>
      </c>
      <c r="D55" s="105"/>
      <c r="E55" s="105"/>
      <c r="F55" s="105"/>
      <c r="G55" s="57">
        <v>-2.2999999999999998</v>
      </c>
      <c r="H55" s="71" t="s">
        <v>307</v>
      </c>
      <c r="I55" s="29" t="s">
        <v>226</v>
      </c>
      <c r="J55" s="6">
        <v>5</v>
      </c>
      <c r="K55" s="6" t="s">
        <v>217</v>
      </c>
      <c r="L55" s="6">
        <v>87.2</v>
      </c>
    </row>
    <row r="56" spans="2:12">
      <c r="B56" s="31" t="s">
        <v>175</v>
      </c>
      <c r="C56" s="31">
        <v>2875.3</v>
      </c>
      <c r="D56" s="105"/>
      <c r="E56" s="105"/>
      <c r="F56" s="105"/>
      <c r="G56" s="57">
        <v>0.2</v>
      </c>
      <c r="H56" s="71" t="s">
        <v>307</v>
      </c>
      <c r="I56" s="29" t="s">
        <v>227</v>
      </c>
      <c r="J56" s="6">
        <v>3</v>
      </c>
      <c r="K56" s="6" t="s">
        <v>218</v>
      </c>
      <c r="L56" s="6">
        <v>74.7</v>
      </c>
    </row>
    <row r="57" spans="2:12">
      <c r="B57" s="31" t="s">
        <v>175</v>
      </c>
      <c r="C57" s="31">
        <v>2876.4</v>
      </c>
      <c r="D57" s="105"/>
      <c r="E57" s="105"/>
      <c r="F57" s="105"/>
      <c r="G57" s="57">
        <v>0.6</v>
      </c>
      <c r="H57" s="71" t="s">
        <v>307</v>
      </c>
      <c r="I57" s="29" t="s">
        <v>211</v>
      </c>
      <c r="J57" s="6">
        <v>3</v>
      </c>
      <c r="K57" s="6" t="s">
        <v>219</v>
      </c>
      <c r="L57" s="6">
        <v>72.3</v>
      </c>
    </row>
    <row r="58" spans="2:12">
      <c r="B58" s="31" t="s">
        <v>175</v>
      </c>
      <c r="C58" s="31">
        <v>2877.1</v>
      </c>
      <c r="D58" s="105"/>
      <c r="E58" s="105"/>
      <c r="F58" s="105"/>
      <c r="G58" s="57">
        <v>0.5</v>
      </c>
      <c r="H58" s="71" t="s">
        <v>307</v>
      </c>
      <c r="I58" s="29" t="s">
        <v>190</v>
      </c>
      <c r="J58" s="6">
        <v>3</v>
      </c>
      <c r="K58" s="6" t="s">
        <v>220</v>
      </c>
      <c r="L58" s="6">
        <v>65.7</v>
      </c>
    </row>
    <row r="59" spans="2:12">
      <c r="B59" s="31" t="s">
        <v>175</v>
      </c>
      <c r="C59" s="31">
        <v>2872.5</v>
      </c>
      <c r="D59" s="105"/>
      <c r="E59" s="105"/>
      <c r="F59" s="105"/>
      <c r="G59" s="57">
        <v>0.2</v>
      </c>
      <c r="H59" s="71" t="s">
        <v>307</v>
      </c>
      <c r="I59" s="29" t="s">
        <v>228</v>
      </c>
      <c r="J59" s="6">
        <v>4</v>
      </c>
      <c r="K59" s="6" t="s">
        <v>221</v>
      </c>
      <c r="L59" s="6">
        <v>64</v>
      </c>
    </row>
    <row r="60" spans="2:12">
      <c r="B60" s="31" t="s">
        <v>175</v>
      </c>
      <c r="C60" s="31">
        <v>2878.5</v>
      </c>
      <c r="D60" s="105"/>
      <c r="E60" s="105"/>
      <c r="F60" s="105"/>
      <c r="G60" s="57">
        <v>4.0999999999999996</v>
      </c>
      <c r="H60" s="71" t="s">
        <v>307</v>
      </c>
      <c r="I60" s="29" t="s">
        <v>229</v>
      </c>
      <c r="J60" s="6">
        <v>4</v>
      </c>
      <c r="K60" s="6" t="s">
        <v>222</v>
      </c>
      <c r="L60" s="6">
        <v>54</v>
      </c>
    </row>
    <row r="61" spans="2:12">
      <c r="B61" s="31" t="s">
        <v>175</v>
      </c>
      <c r="C61" s="31">
        <v>2883.2</v>
      </c>
      <c r="D61" s="105"/>
      <c r="E61" s="105"/>
      <c r="F61" s="105"/>
      <c r="G61" s="57">
        <v>1.4</v>
      </c>
      <c r="H61" s="71" t="s">
        <v>307</v>
      </c>
      <c r="I61" s="29" t="s">
        <v>230</v>
      </c>
      <c r="J61" s="6">
        <v>4</v>
      </c>
      <c r="K61" s="6" t="s">
        <v>223</v>
      </c>
      <c r="L61" s="6">
        <v>57.8</v>
      </c>
    </row>
    <row r="62" spans="2:12">
      <c r="B62" s="31"/>
      <c r="C62" s="31"/>
      <c r="D62" s="57"/>
      <c r="E62" s="57"/>
      <c r="F62" s="57"/>
      <c r="G62" s="57"/>
      <c r="H62" s="57"/>
    </row>
    <row r="63" spans="2:12" ht="14.25" customHeight="1">
      <c r="B63" s="57" t="s">
        <v>200</v>
      </c>
      <c r="C63" s="57">
        <v>3610</v>
      </c>
      <c r="D63" s="105" t="s">
        <v>362</v>
      </c>
      <c r="E63" s="105" t="s">
        <v>336</v>
      </c>
      <c r="F63" s="105" t="s">
        <v>174</v>
      </c>
      <c r="G63" s="57">
        <v>1.2</v>
      </c>
      <c r="H63" s="71">
        <v>-17.899999999999999</v>
      </c>
      <c r="I63" s="29" t="s">
        <v>190</v>
      </c>
      <c r="J63" s="6">
        <v>4</v>
      </c>
      <c r="K63" s="6" t="s">
        <v>206</v>
      </c>
      <c r="L63" s="6">
        <v>54</v>
      </c>
    </row>
    <row r="64" spans="2:12">
      <c r="B64" s="57" t="s">
        <v>200</v>
      </c>
      <c r="C64" s="57">
        <v>3613</v>
      </c>
      <c r="D64" s="105"/>
      <c r="E64" s="105"/>
      <c r="F64" s="105"/>
      <c r="G64" s="57">
        <v>1.7</v>
      </c>
      <c r="H64" s="71">
        <v>-17.3</v>
      </c>
      <c r="I64" s="29" t="s">
        <v>191</v>
      </c>
      <c r="J64" s="6">
        <v>2</v>
      </c>
      <c r="K64" s="6" t="s">
        <v>184</v>
      </c>
      <c r="L64" s="6">
        <v>66.5</v>
      </c>
    </row>
    <row r="65" spans="2:12">
      <c r="B65" s="57" t="s">
        <v>200</v>
      </c>
      <c r="C65" s="57">
        <v>3627</v>
      </c>
      <c r="D65" s="105"/>
      <c r="E65" s="105"/>
      <c r="F65" s="105"/>
      <c r="G65" s="57">
        <v>1.9</v>
      </c>
      <c r="H65" s="71" t="s">
        <v>307</v>
      </c>
      <c r="I65" s="29" t="s">
        <v>192</v>
      </c>
      <c r="J65" s="6">
        <v>3</v>
      </c>
      <c r="K65" s="6" t="s">
        <v>207</v>
      </c>
      <c r="L65" s="6">
        <v>55.3</v>
      </c>
    </row>
    <row r="66" spans="2:12">
      <c r="B66" s="57" t="s">
        <v>200</v>
      </c>
      <c r="C66" s="57">
        <v>3633</v>
      </c>
      <c r="D66" s="105"/>
      <c r="E66" s="105"/>
      <c r="F66" s="105"/>
      <c r="G66" s="57">
        <v>1</v>
      </c>
      <c r="H66" s="71">
        <v>-16.399999999999999</v>
      </c>
      <c r="I66" s="29" t="s">
        <v>193</v>
      </c>
      <c r="J66" s="6">
        <v>2</v>
      </c>
      <c r="K66" s="6" t="s">
        <v>185</v>
      </c>
      <c r="L66" s="6">
        <v>62.5</v>
      </c>
    </row>
    <row r="67" spans="2:12">
      <c r="B67" s="57" t="s">
        <v>200</v>
      </c>
      <c r="C67" s="57">
        <v>3638</v>
      </c>
      <c r="D67" s="105"/>
      <c r="E67" s="105"/>
      <c r="F67" s="105"/>
      <c r="G67" s="57">
        <v>0.8</v>
      </c>
      <c r="H67" s="71" t="s">
        <v>307</v>
      </c>
      <c r="I67" s="29" t="s">
        <v>194</v>
      </c>
      <c r="J67" s="6">
        <v>5</v>
      </c>
      <c r="K67" s="6" t="s">
        <v>210</v>
      </c>
      <c r="L67" s="6">
        <v>85</v>
      </c>
    </row>
    <row r="68" spans="2:12">
      <c r="B68" s="57" t="s">
        <v>200</v>
      </c>
      <c r="C68" s="57">
        <v>3650</v>
      </c>
      <c r="D68" s="105"/>
      <c r="E68" s="105"/>
      <c r="F68" s="105"/>
      <c r="G68" s="57">
        <v>1</v>
      </c>
      <c r="H68" s="71">
        <v>-17.7</v>
      </c>
      <c r="I68" s="29" t="s">
        <v>199</v>
      </c>
      <c r="J68" s="6">
        <v>2</v>
      </c>
      <c r="K68" s="6" t="s">
        <v>186</v>
      </c>
      <c r="L68" s="6">
        <v>74.5</v>
      </c>
    </row>
    <row r="69" spans="2:12">
      <c r="B69" s="57" t="s">
        <v>200</v>
      </c>
      <c r="C69" s="57">
        <v>3658</v>
      </c>
      <c r="D69" s="105"/>
      <c r="E69" s="105"/>
      <c r="F69" s="105"/>
      <c r="G69" s="57">
        <v>3.6</v>
      </c>
      <c r="H69" s="71" t="s">
        <v>307</v>
      </c>
      <c r="I69" s="29" t="s">
        <v>195</v>
      </c>
      <c r="J69" s="6">
        <v>2</v>
      </c>
      <c r="K69" s="6" t="s">
        <v>187</v>
      </c>
      <c r="L69" s="6">
        <v>51.5</v>
      </c>
    </row>
    <row r="70" spans="2:12">
      <c r="B70" s="57" t="s">
        <v>200</v>
      </c>
      <c r="C70" s="57">
        <v>3674</v>
      </c>
      <c r="D70" s="105"/>
      <c r="E70" s="105"/>
      <c r="F70" s="105"/>
      <c r="G70" s="57">
        <v>2.1</v>
      </c>
      <c r="H70" s="71" t="s">
        <v>307</v>
      </c>
      <c r="I70" s="29" t="s">
        <v>194</v>
      </c>
      <c r="J70" s="6">
        <v>3</v>
      </c>
      <c r="K70" s="6" t="s">
        <v>208</v>
      </c>
      <c r="L70" s="6">
        <v>60.7</v>
      </c>
    </row>
    <row r="71" spans="2:12">
      <c r="B71" s="57" t="s">
        <v>200</v>
      </c>
      <c r="C71" s="57">
        <v>3680</v>
      </c>
      <c r="D71" s="105"/>
      <c r="E71" s="105"/>
      <c r="F71" s="105"/>
      <c r="G71" s="57">
        <v>1.6</v>
      </c>
      <c r="H71" s="71" t="s">
        <v>307</v>
      </c>
      <c r="I71" s="29" t="s">
        <v>196</v>
      </c>
      <c r="J71" s="6">
        <v>4</v>
      </c>
      <c r="K71" s="6" t="s">
        <v>209</v>
      </c>
      <c r="L71" s="6">
        <v>80</v>
      </c>
    </row>
    <row r="72" spans="2:12">
      <c r="B72" s="57" t="s">
        <v>200</v>
      </c>
      <c r="C72" s="57">
        <v>3690</v>
      </c>
      <c r="D72" s="105"/>
      <c r="E72" s="105"/>
      <c r="F72" s="105"/>
      <c r="G72" s="57">
        <v>0.3</v>
      </c>
      <c r="H72" s="71" t="s">
        <v>307</v>
      </c>
      <c r="I72" s="29" t="s">
        <v>197</v>
      </c>
      <c r="J72" s="6">
        <v>2</v>
      </c>
      <c r="K72" s="6" t="s">
        <v>188</v>
      </c>
      <c r="L72" s="6">
        <v>64.5</v>
      </c>
    </row>
    <row r="73" spans="2:12">
      <c r="B73" s="57" t="s">
        <v>200</v>
      </c>
      <c r="C73" s="57">
        <v>3696</v>
      </c>
      <c r="D73" s="105"/>
      <c r="E73" s="105"/>
      <c r="F73" s="105"/>
      <c r="G73" s="57">
        <v>0.1</v>
      </c>
      <c r="H73" s="71" t="s">
        <v>307</v>
      </c>
      <c r="I73" s="29" t="s">
        <v>198</v>
      </c>
      <c r="J73" s="6">
        <v>2</v>
      </c>
      <c r="K73" s="6" t="s">
        <v>189</v>
      </c>
      <c r="L73" s="6">
        <v>76</v>
      </c>
    </row>
    <row r="74" spans="2:12">
      <c r="B74" s="57"/>
      <c r="C74" s="57"/>
      <c r="D74" s="105"/>
      <c r="E74" s="105"/>
      <c r="F74" s="57"/>
      <c r="G74" s="57"/>
      <c r="H74" s="57"/>
    </row>
    <row r="75" spans="2:12">
      <c r="B75" s="54" t="s">
        <v>177</v>
      </c>
      <c r="C75" s="57">
        <v>3629.64</v>
      </c>
      <c r="D75" s="105"/>
      <c r="E75" s="105"/>
      <c r="F75" s="105" t="s">
        <v>178</v>
      </c>
      <c r="G75" s="57">
        <v>-7.9</v>
      </c>
      <c r="H75" s="71" t="s">
        <v>307</v>
      </c>
      <c r="I75" s="29" t="s">
        <v>214</v>
      </c>
      <c r="J75" s="6">
        <v>3</v>
      </c>
      <c r="K75" s="6" t="s">
        <v>201</v>
      </c>
      <c r="L75" s="6">
        <v>118.3</v>
      </c>
    </row>
    <row r="76" spans="2:12">
      <c r="B76" s="54" t="s">
        <v>177</v>
      </c>
      <c r="C76" s="57">
        <v>3629.84</v>
      </c>
      <c r="D76" s="105"/>
      <c r="E76" s="105"/>
      <c r="F76" s="105"/>
      <c r="G76" s="57">
        <v>-8.5</v>
      </c>
      <c r="H76" s="71" t="s">
        <v>307</v>
      </c>
      <c r="I76" s="29" t="s">
        <v>213</v>
      </c>
      <c r="J76" s="6">
        <v>2</v>
      </c>
      <c r="K76" s="6" t="s">
        <v>202</v>
      </c>
      <c r="L76" s="6">
        <v>122</v>
      </c>
    </row>
    <row r="77" spans="2:12">
      <c r="B77" s="54"/>
      <c r="C77" s="57"/>
      <c r="D77" s="105"/>
      <c r="E77" s="105"/>
      <c r="F77" s="57"/>
      <c r="G77" s="57"/>
      <c r="H77" s="57"/>
    </row>
    <row r="78" spans="2:12">
      <c r="B78" s="54" t="s">
        <v>177</v>
      </c>
      <c r="C78" s="57">
        <v>3629.94</v>
      </c>
      <c r="D78" s="105"/>
      <c r="E78" s="105"/>
      <c r="F78" s="105" t="s">
        <v>176</v>
      </c>
      <c r="G78" s="57">
        <v>-8.9</v>
      </c>
      <c r="H78" s="71" t="s">
        <v>307</v>
      </c>
      <c r="I78" s="29" t="s">
        <v>182</v>
      </c>
      <c r="J78" s="6">
        <v>1</v>
      </c>
      <c r="K78" s="6">
        <v>117</v>
      </c>
      <c r="L78" s="6">
        <v>117</v>
      </c>
    </row>
    <row r="79" spans="2:12">
      <c r="B79" s="54" t="s">
        <v>177</v>
      </c>
      <c r="C79" s="57">
        <v>3630.24</v>
      </c>
      <c r="D79" s="105"/>
      <c r="E79" s="105"/>
      <c r="F79" s="105"/>
      <c r="G79" s="57">
        <v>-6.6</v>
      </c>
      <c r="H79" s="71" t="s">
        <v>307</v>
      </c>
      <c r="I79" s="29" t="s">
        <v>211</v>
      </c>
      <c r="J79" s="6">
        <v>2</v>
      </c>
      <c r="K79" s="6" t="s">
        <v>203</v>
      </c>
      <c r="L79" s="6">
        <v>118.5</v>
      </c>
    </row>
    <row r="80" spans="2:12">
      <c r="B80" s="54" t="s">
        <v>177</v>
      </c>
      <c r="C80" s="57">
        <v>3630.39</v>
      </c>
      <c r="D80" s="105"/>
      <c r="E80" s="105"/>
      <c r="F80" s="105"/>
      <c r="G80" s="57">
        <v>-6.2</v>
      </c>
      <c r="H80" s="71" t="s">
        <v>307</v>
      </c>
      <c r="I80" s="29" t="s">
        <v>198</v>
      </c>
      <c r="J80" s="6">
        <v>3</v>
      </c>
      <c r="K80" s="6" t="s">
        <v>205</v>
      </c>
      <c r="L80" s="6">
        <v>126.7</v>
      </c>
    </row>
    <row r="81" spans="2:12">
      <c r="B81" s="54" t="s">
        <v>177</v>
      </c>
      <c r="C81" s="57">
        <v>3630.84</v>
      </c>
      <c r="D81" s="105"/>
      <c r="E81" s="105"/>
      <c r="F81" s="105"/>
      <c r="G81" s="57">
        <v>-6.4</v>
      </c>
      <c r="H81" s="71" t="s">
        <v>307</v>
      </c>
      <c r="I81" s="29" t="s">
        <v>212</v>
      </c>
      <c r="J81" s="6">
        <v>2</v>
      </c>
      <c r="K81" s="6" t="s">
        <v>204</v>
      </c>
      <c r="L81" s="6">
        <v>120</v>
      </c>
    </row>
    <row r="82" spans="2:12">
      <c r="B82" s="55" t="s">
        <v>27</v>
      </c>
      <c r="C82" s="58">
        <v>3675.27</v>
      </c>
      <c r="D82" s="106"/>
      <c r="E82" s="106"/>
      <c r="F82" s="106"/>
      <c r="G82" s="58">
        <v>-11.5</v>
      </c>
      <c r="H82" s="73" t="s">
        <v>307</v>
      </c>
      <c r="I82" s="60" t="s">
        <v>183</v>
      </c>
      <c r="J82" s="26">
        <v>1</v>
      </c>
      <c r="K82" s="26">
        <v>113</v>
      </c>
      <c r="L82" s="26">
        <v>113</v>
      </c>
    </row>
  </sheetData>
  <mergeCells count="30">
    <mergeCell ref="D63:D82"/>
    <mergeCell ref="F75:F76"/>
    <mergeCell ref="F78:F82"/>
    <mergeCell ref="D39:D51"/>
    <mergeCell ref="F39:F51"/>
    <mergeCell ref="F53:F61"/>
    <mergeCell ref="D53:D61"/>
    <mergeCell ref="F63:F73"/>
    <mergeCell ref="E39:E51"/>
    <mergeCell ref="E53:E61"/>
    <mergeCell ref="E63:E82"/>
    <mergeCell ref="D5:D22"/>
    <mergeCell ref="F5:F14"/>
    <mergeCell ref="F16:F22"/>
    <mergeCell ref="D24:D37"/>
    <mergeCell ref="F24:F32"/>
    <mergeCell ref="F33:F37"/>
    <mergeCell ref="E5:E22"/>
    <mergeCell ref="E24:E37"/>
    <mergeCell ref="I2:L2"/>
    <mergeCell ref="J3:J4"/>
    <mergeCell ref="I3:I4"/>
    <mergeCell ref="K3:L3"/>
    <mergeCell ref="B2:B4"/>
    <mergeCell ref="C2:C4"/>
    <mergeCell ref="D2:D4"/>
    <mergeCell ref="F2:F4"/>
    <mergeCell ref="G2:G4"/>
    <mergeCell ref="E2:E4"/>
    <mergeCell ref="H2:H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1577A-77B2-4F00-8051-6E034DEE44BE}">
  <dimension ref="B2:H12"/>
  <sheetViews>
    <sheetView workbookViewId="0">
      <selection activeCell="I12" sqref="I12"/>
    </sheetView>
  </sheetViews>
  <sheetFormatPr baseColWidth="10" defaultColWidth="8.83203125" defaultRowHeight="15"/>
  <cols>
    <col min="2" max="2" width="7.83203125" bestFit="1" customWidth="1"/>
    <col min="3" max="3" width="6.1640625" bestFit="1" customWidth="1"/>
    <col min="4" max="4" width="10.33203125" bestFit="1" customWidth="1"/>
    <col min="5" max="5" width="11" bestFit="1" customWidth="1"/>
    <col min="6" max="7" width="9.1640625" bestFit="1" customWidth="1"/>
    <col min="8" max="8" width="9" style="1"/>
  </cols>
  <sheetData>
    <row r="2" spans="2:8" ht="14.25" customHeight="1">
      <c r="B2" s="79" t="s">
        <v>372</v>
      </c>
      <c r="C2" s="79"/>
      <c r="D2" s="79"/>
      <c r="E2" s="79"/>
      <c r="F2" s="79"/>
      <c r="G2" s="79"/>
      <c r="H2" s="79"/>
    </row>
    <row r="3" spans="2:8" ht="14.25" customHeight="1">
      <c r="B3" s="80"/>
      <c r="C3" s="80"/>
      <c r="D3" s="80"/>
      <c r="E3" s="80"/>
      <c r="F3" s="80"/>
      <c r="G3" s="80"/>
      <c r="H3" s="80"/>
    </row>
    <row r="4" spans="2:8" ht="31">
      <c r="B4" s="41" t="s">
        <v>118</v>
      </c>
      <c r="C4" s="41" t="s">
        <v>119</v>
      </c>
      <c r="D4" s="41" t="s">
        <v>120</v>
      </c>
      <c r="E4" s="41" t="s">
        <v>343</v>
      </c>
      <c r="F4" s="42" t="s">
        <v>370</v>
      </c>
      <c r="G4" s="42" t="s">
        <v>371</v>
      </c>
      <c r="H4" s="41" t="s">
        <v>373</v>
      </c>
    </row>
    <row r="5" spans="2:8">
      <c r="B5" s="43" t="s">
        <v>7</v>
      </c>
      <c r="C5" s="44">
        <v>1927.4</v>
      </c>
      <c r="D5" s="115" t="s">
        <v>350</v>
      </c>
      <c r="E5" s="115" t="s">
        <v>332</v>
      </c>
      <c r="F5" s="45">
        <v>-40.758830500000002</v>
      </c>
      <c r="G5" s="45">
        <v>-2.9725389999999994</v>
      </c>
      <c r="H5" s="6">
        <v>23076</v>
      </c>
    </row>
    <row r="6" spans="2:8">
      <c r="B6" s="43" t="s">
        <v>11</v>
      </c>
      <c r="C6" s="44">
        <v>1298.5</v>
      </c>
      <c r="D6" s="116"/>
      <c r="E6" s="116"/>
      <c r="F6" s="6">
        <v>-41.723860000000002</v>
      </c>
      <c r="G6" s="6">
        <v>-2.4846970000000006</v>
      </c>
      <c r="H6" s="6">
        <v>16440</v>
      </c>
    </row>
    <row r="7" spans="2:8">
      <c r="B7" s="43" t="s">
        <v>11</v>
      </c>
      <c r="C7" s="44">
        <v>1784.5</v>
      </c>
      <c r="D7" s="116"/>
      <c r="E7" s="116"/>
      <c r="F7" s="6">
        <v>-33.147329999999997</v>
      </c>
      <c r="G7" s="6">
        <v>-1.035658</v>
      </c>
      <c r="H7" s="6">
        <v>20390</v>
      </c>
    </row>
    <row r="8" spans="2:8">
      <c r="B8" s="43"/>
      <c r="C8" s="44"/>
      <c r="D8" s="6"/>
      <c r="E8" s="6"/>
      <c r="F8" s="45"/>
      <c r="G8" s="45"/>
      <c r="H8" s="6"/>
    </row>
    <row r="9" spans="2:8">
      <c r="B9" s="46" t="s">
        <v>5</v>
      </c>
      <c r="C9" s="47">
        <v>2119.4</v>
      </c>
      <c r="D9" s="116" t="s">
        <v>363</v>
      </c>
      <c r="E9" s="116" t="s">
        <v>333</v>
      </c>
      <c r="F9" s="45">
        <v>-45.086128500000001</v>
      </c>
      <c r="G9" s="45">
        <v>0.95191299999999901</v>
      </c>
      <c r="H9" s="6">
        <v>38761</v>
      </c>
    </row>
    <row r="10" spans="2:8">
      <c r="B10" s="46" t="s">
        <v>5</v>
      </c>
      <c r="C10" s="48">
        <v>2211</v>
      </c>
      <c r="D10" s="116"/>
      <c r="E10" s="116"/>
      <c r="F10" s="45">
        <v>-27.886320000000001</v>
      </c>
      <c r="G10" s="45">
        <v>2.7891560000000002</v>
      </c>
      <c r="H10" s="6">
        <v>53063</v>
      </c>
    </row>
    <row r="11" spans="2:8">
      <c r="B11" s="49" t="s">
        <v>5</v>
      </c>
      <c r="C11" s="50">
        <v>2223.4</v>
      </c>
      <c r="D11" s="117"/>
      <c r="E11" s="117"/>
      <c r="F11" s="51">
        <v>-33.814421000000003</v>
      </c>
      <c r="G11" s="51">
        <v>0.51944199999999996</v>
      </c>
      <c r="H11" s="26">
        <v>63866</v>
      </c>
    </row>
    <row r="12" spans="2:8">
      <c r="B12" s="62"/>
      <c r="C12" s="62"/>
      <c r="D12" s="62"/>
      <c r="E12" s="62"/>
      <c r="F12" s="62"/>
      <c r="G12" s="62"/>
      <c r="H12" s="46"/>
    </row>
  </sheetData>
  <mergeCells count="5">
    <mergeCell ref="D5:D7"/>
    <mergeCell ref="D9:D11"/>
    <mergeCell ref="B2:H3"/>
    <mergeCell ref="E5:E7"/>
    <mergeCell ref="E9:E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9320-4A4F-4EC5-9D54-574559EC6BB2}">
  <dimension ref="B2:R60"/>
  <sheetViews>
    <sheetView topLeftCell="A28" workbookViewId="0">
      <selection activeCell="I14" sqref="I14"/>
    </sheetView>
  </sheetViews>
  <sheetFormatPr baseColWidth="10" defaultColWidth="9" defaultRowHeight="15"/>
  <cols>
    <col min="1" max="1" width="9" style="25"/>
    <col min="2" max="2" width="11.1640625" style="6" customWidth="1"/>
    <col min="3" max="3" width="9" style="6"/>
    <col min="4" max="4" width="10.33203125" style="6" bestFit="1" customWidth="1"/>
    <col min="5" max="5" width="11" style="6" bestFit="1" customWidth="1"/>
    <col min="6" max="6" width="15" style="6" bestFit="1" customWidth="1"/>
    <col min="7" max="7" width="9.33203125" style="20" bestFit="1" customWidth="1"/>
    <col min="8" max="8" width="7.6640625" style="20" bestFit="1" customWidth="1"/>
    <col min="9" max="9" width="9" style="25"/>
    <col min="10" max="10" width="10.33203125" bestFit="1" customWidth="1"/>
    <col min="11" max="11" width="11" bestFit="1" customWidth="1"/>
    <col min="12" max="12" width="14.5" bestFit="1" customWidth="1"/>
    <col min="13" max="13" width="16.1640625" bestFit="1" customWidth="1"/>
    <col min="14" max="14" width="21.1640625" bestFit="1" customWidth="1"/>
    <col min="15" max="18" width="8.83203125" customWidth="1"/>
    <col min="19" max="16384" width="9" style="25"/>
  </cols>
  <sheetData>
    <row r="2" spans="2:15" ht="14.25" customHeight="1">
      <c r="B2" s="79" t="s">
        <v>328</v>
      </c>
      <c r="C2" s="79"/>
      <c r="D2" s="79"/>
      <c r="E2" s="79"/>
      <c r="F2" s="79"/>
      <c r="G2" s="79"/>
      <c r="H2" s="79"/>
      <c r="I2" s="79" t="s">
        <v>327</v>
      </c>
      <c r="J2" s="79"/>
      <c r="K2" s="79"/>
      <c r="L2" s="79"/>
      <c r="M2" s="79"/>
      <c r="N2" s="79"/>
      <c r="O2" s="79"/>
    </row>
    <row r="3" spans="2:15" ht="14.75" customHeight="1" thickBot="1">
      <c r="B3" s="80"/>
      <c r="C3" s="80"/>
      <c r="D3" s="80"/>
      <c r="E3" s="80"/>
      <c r="F3" s="80"/>
      <c r="G3" s="80"/>
      <c r="H3" s="80"/>
      <c r="I3" s="79"/>
      <c r="J3" s="79"/>
      <c r="K3" s="79"/>
      <c r="L3" s="79"/>
      <c r="M3" s="79"/>
      <c r="N3" s="79"/>
      <c r="O3" s="79"/>
    </row>
    <row r="4" spans="2:15" ht="31" thickBot="1">
      <c r="B4" s="23" t="s">
        <v>118</v>
      </c>
      <c r="C4" s="23" t="s">
        <v>144</v>
      </c>
      <c r="D4" s="23" t="s">
        <v>120</v>
      </c>
      <c r="E4" s="42" t="s">
        <v>343</v>
      </c>
      <c r="F4" s="23" t="s">
        <v>145</v>
      </c>
      <c r="G4" s="24" t="s">
        <v>146</v>
      </c>
      <c r="H4" s="24" t="s">
        <v>147</v>
      </c>
      <c r="J4" s="64" t="s">
        <v>120</v>
      </c>
      <c r="K4" s="69" t="s">
        <v>343</v>
      </c>
      <c r="L4" s="64" t="s">
        <v>145</v>
      </c>
      <c r="M4" s="64" t="s">
        <v>146</v>
      </c>
      <c r="N4" s="64" t="s">
        <v>147</v>
      </c>
    </row>
    <row r="5" spans="2:15" ht="16">
      <c r="B5" s="6" t="s">
        <v>3</v>
      </c>
      <c r="C5" s="6">
        <v>1751</v>
      </c>
      <c r="D5" s="116" t="s">
        <v>350</v>
      </c>
      <c r="E5" s="116" t="s">
        <v>332</v>
      </c>
      <c r="F5" s="6" t="s">
        <v>148</v>
      </c>
      <c r="G5" s="20">
        <v>9.75</v>
      </c>
      <c r="H5" s="20">
        <v>254.27</v>
      </c>
      <c r="J5" s="120" t="s">
        <v>359</v>
      </c>
      <c r="K5" s="120" t="s">
        <v>332</v>
      </c>
      <c r="L5" s="65" t="s">
        <v>148</v>
      </c>
      <c r="M5" s="65" t="s">
        <v>311</v>
      </c>
      <c r="N5" s="65" t="s">
        <v>312</v>
      </c>
    </row>
    <row r="6" spans="2:15" ht="16">
      <c r="B6" s="6" t="s">
        <v>3</v>
      </c>
      <c r="C6" s="6">
        <v>1902</v>
      </c>
      <c r="D6" s="116"/>
      <c r="E6" s="116"/>
      <c r="F6" s="6" t="s">
        <v>148</v>
      </c>
      <c r="G6" s="20">
        <v>6.1</v>
      </c>
      <c r="H6" s="20">
        <v>95.74</v>
      </c>
      <c r="J6" s="118"/>
      <c r="K6" s="118"/>
      <c r="L6" s="65" t="s">
        <v>149</v>
      </c>
      <c r="M6" s="65" t="s">
        <v>313</v>
      </c>
      <c r="N6" s="65" t="s">
        <v>314</v>
      </c>
    </row>
    <row r="7" spans="2:15" ht="16">
      <c r="B7" s="6" t="s">
        <v>3</v>
      </c>
      <c r="C7" s="6">
        <v>2184</v>
      </c>
      <c r="D7" s="116"/>
      <c r="E7" s="116"/>
      <c r="F7" s="6" t="s">
        <v>149</v>
      </c>
      <c r="G7" s="20">
        <v>45.06</v>
      </c>
      <c r="H7" s="20">
        <v>52.11</v>
      </c>
      <c r="J7" s="118"/>
      <c r="K7" s="118"/>
      <c r="L7" s="65" t="s">
        <v>150</v>
      </c>
      <c r="M7" s="65" t="s">
        <v>315</v>
      </c>
      <c r="N7" s="65" t="s">
        <v>316</v>
      </c>
    </row>
    <row r="8" spans="2:15">
      <c r="B8" s="6" t="s">
        <v>4</v>
      </c>
      <c r="C8" s="6">
        <v>2041</v>
      </c>
      <c r="D8" s="116"/>
      <c r="E8" s="116"/>
      <c r="F8" s="6" t="s">
        <v>149</v>
      </c>
      <c r="G8" s="20">
        <v>6.44</v>
      </c>
      <c r="H8" s="20">
        <v>50.6</v>
      </c>
      <c r="J8" s="67"/>
      <c r="K8" s="67"/>
      <c r="L8" s="67"/>
      <c r="M8" s="66"/>
      <c r="N8" s="66"/>
    </row>
    <row r="9" spans="2:15">
      <c r="B9" s="6" t="s">
        <v>5</v>
      </c>
      <c r="C9" s="6">
        <v>2071.5</v>
      </c>
      <c r="D9" s="116"/>
      <c r="E9" s="116"/>
      <c r="F9" s="6" t="s">
        <v>149</v>
      </c>
      <c r="G9" s="20">
        <v>5.19</v>
      </c>
      <c r="H9" s="20">
        <v>41.55</v>
      </c>
      <c r="J9" s="118" t="s">
        <v>365</v>
      </c>
      <c r="K9" s="118" t="s">
        <v>333</v>
      </c>
      <c r="L9" s="65" t="s">
        <v>148</v>
      </c>
      <c r="M9" s="65" t="s">
        <v>307</v>
      </c>
      <c r="N9" s="65" t="s">
        <v>307</v>
      </c>
    </row>
    <row r="10" spans="2:15" ht="16">
      <c r="B10" s="6" t="s">
        <v>8</v>
      </c>
      <c r="C10" s="6">
        <v>1778.5</v>
      </c>
      <c r="D10" s="116"/>
      <c r="E10" s="116"/>
      <c r="F10" s="6" t="s">
        <v>149</v>
      </c>
      <c r="G10" s="20">
        <v>9.01</v>
      </c>
      <c r="H10" s="20">
        <v>198.82</v>
      </c>
      <c r="J10" s="118"/>
      <c r="K10" s="118"/>
      <c r="L10" s="65" t="s">
        <v>149</v>
      </c>
      <c r="M10" s="65" t="s">
        <v>317</v>
      </c>
      <c r="N10" s="65" t="s">
        <v>318</v>
      </c>
    </row>
    <row r="11" spans="2:15">
      <c r="B11" s="6" t="s">
        <v>8</v>
      </c>
      <c r="C11" s="6">
        <v>1922</v>
      </c>
      <c r="D11" s="116"/>
      <c r="E11" s="116"/>
      <c r="F11" s="6" t="s">
        <v>149</v>
      </c>
      <c r="G11" s="20">
        <v>12.29</v>
      </c>
      <c r="H11" s="20">
        <v>198.47</v>
      </c>
      <c r="J11" s="118"/>
      <c r="K11" s="118"/>
      <c r="L11" s="65" t="s">
        <v>150</v>
      </c>
      <c r="M11" s="65">
        <v>5.54</v>
      </c>
      <c r="N11" s="65">
        <v>53.87</v>
      </c>
    </row>
    <row r="12" spans="2:15">
      <c r="B12" s="6" t="s">
        <v>11</v>
      </c>
      <c r="C12" s="6">
        <v>1742</v>
      </c>
      <c r="D12" s="116"/>
      <c r="E12" s="116"/>
      <c r="F12" s="6" t="s">
        <v>149</v>
      </c>
      <c r="G12" s="20">
        <v>6.96</v>
      </c>
      <c r="H12" s="20">
        <v>87.16</v>
      </c>
      <c r="J12" s="67"/>
      <c r="K12" s="67"/>
      <c r="L12" s="67"/>
      <c r="M12" s="67"/>
      <c r="N12" s="67"/>
    </row>
    <row r="13" spans="2:15">
      <c r="B13" s="6" t="s">
        <v>11</v>
      </c>
      <c r="C13" s="6">
        <v>1781</v>
      </c>
      <c r="D13" s="116"/>
      <c r="E13" s="116"/>
      <c r="F13" s="6" t="s">
        <v>150</v>
      </c>
      <c r="G13" s="20">
        <v>10.86</v>
      </c>
      <c r="H13" s="20">
        <v>1197.44</v>
      </c>
      <c r="J13" s="118" t="s">
        <v>366</v>
      </c>
      <c r="K13" s="118" t="s">
        <v>334</v>
      </c>
      <c r="L13" s="65" t="s">
        <v>148</v>
      </c>
      <c r="M13" s="65" t="s">
        <v>307</v>
      </c>
      <c r="N13" s="65" t="s">
        <v>307</v>
      </c>
    </row>
    <row r="14" spans="2:15" ht="16">
      <c r="B14" s="6" t="s">
        <v>11</v>
      </c>
      <c r="C14" s="6">
        <v>1783</v>
      </c>
      <c r="D14" s="116"/>
      <c r="E14" s="116"/>
      <c r="F14" s="6" t="s">
        <v>150</v>
      </c>
      <c r="G14" s="20">
        <v>9.1199999999999992</v>
      </c>
      <c r="H14" s="20">
        <v>638.39</v>
      </c>
      <c r="J14" s="118"/>
      <c r="K14" s="118"/>
      <c r="L14" s="65" t="s">
        <v>149</v>
      </c>
      <c r="M14" s="65" t="s">
        <v>319</v>
      </c>
      <c r="N14" s="65" t="s">
        <v>320</v>
      </c>
    </row>
    <row r="15" spans="2:15">
      <c r="B15" s="6" t="s">
        <v>11</v>
      </c>
      <c r="C15" s="6">
        <v>1787</v>
      </c>
      <c r="D15" s="116"/>
      <c r="E15" s="116"/>
      <c r="F15" s="6" t="s">
        <v>150</v>
      </c>
      <c r="G15" s="20">
        <v>10.28</v>
      </c>
      <c r="H15" s="20">
        <v>655.99</v>
      </c>
      <c r="J15" s="118"/>
      <c r="K15" s="118"/>
      <c r="L15" s="65" t="s">
        <v>150</v>
      </c>
      <c r="M15" s="65">
        <v>5.95</v>
      </c>
      <c r="N15" s="65">
        <v>75.14</v>
      </c>
    </row>
    <row r="16" spans="2:15">
      <c r="B16" s="6" t="s">
        <v>11</v>
      </c>
      <c r="C16" s="6">
        <v>1790</v>
      </c>
      <c r="D16" s="116"/>
      <c r="E16" s="116"/>
      <c r="F16" s="6" t="s">
        <v>150</v>
      </c>
      <c r="G16" s="20">
        <v>11.46</v>
      </c>
      <c r="H16" s="20">
        <v>884.61</v>
      </c>
      <c r="J16" s="67"/>
      <c r="K16" s="67"/>
      <c r="L16" s="67"/>
      <c r="M16" s="67"/>
      <c r="N16" s="67"/>
    </row>
    <row r="17" spans="2:14" ht="16">
      <c r="B17" s="6" t="s">
        <v>11</v>
      </c>
      <c r="C17" s="6">
        <v>1800</v>
      </c>
      <c r="D17" s="116"/>
      <c r="E17" s="116"/>
      <c r="F17" s="6" t="s">
        <v>149</v>
      </c>
      <c r="G17" s="20">
        <v>6.44</v>
      </c>
      <c r="H17" s="20">
        <v>80.28</v>
      </c>
      <c r="J17" s="118" t="s">
        <v>361</v>
      </c>
      <c r="K17" s="118" t="s">
        <v>335</v>
      </c>
      <c r="L17" s="65" t="s">
        <v>148</v>
      </c>
      <c r="M17" s="65" t="s">
        <v>321</v>
      </c>
      <c r="N17" s="65" t="s">
        <v>322</v>
      </c>
    </row>
    <row r="18" spans="2:14" ht="16">
      <c r="B18" s="6" t="s">
        <v>11</v>
      </c>
      <c r="C18" s="6">
        <v>1816</v>
      </c>
      <c r="D18" s="116"/>
      <c r="E18" s="116"/>
      <c r="F18" s="6" t="s">
        <v>149</v>
      </c>
      <c r="G18" s="20">
        <v>9.01</v>
      </c>
      <c r="H18" s="20">
        <v>71.7</v>
      </c>
      <c r="J18" s="118"/>
      <c r="K18" s="118"/>
      <c r="L18" s="65" t="s">
        <v>149</v>
      </c>
      <c r="M18" s="65" t="s">
        <v>323</v>
      </c>
      <c r="N18" s="65" t="s">
        <v>324</v>
      </c>
    </row>
    <row r="19" spans="2:14">
      <c r="B19" s="6" t="s">
        <v>11</v>
      </c>
      <c r="C19" s="6">
        <v>1818</v>
      </c>
      <c r="D19" s="116"/>
      <c r="E19" s="116"/>
      <c r="F19" s="6" t="s">
        <v>149</v>
      </c>
      <c r="G19" s="20">
        <v>9.92</v>
      </c>
      <c r="H19" s="20">
        <v>64.98</v>
      </c>
      <c r="J19" s="118"/>
      <c r="K19" s="118"/>
      <c r="L19" s="65" t="s">
        <v>150</v>
      </c>
      <c r="M19" s="65" t="s">
        <v>307</v>
      </c>
      <c r="N19" s="65" t="s">
        <v>307</v>
      </c>
    </row>
    <row r="20" spans="2:14">
      <c r="B20" s="6" t="s">
        <v>11</v>
      </c>
      <c r="C20" s="6">
        <v>1819.52</v>
      </c>
      <c r="D20" s="116"/>
      <c r="E20" s="116"/>
      <c r="F20" s="6" t="s">
        <v>150</v>
      </c>
      <c r="G20" s="20">
        <v>7.25</v>
      </c>
      <c r="H20" s="20">
        <v>1333.33</v>
      </c>
      <c r="J20" s="67"/>
      <c r="K20" s="67"/>
      <c r="L20" s="67"/>
      <c r="M20" s="66"/>
      <c r="N20" s="66"/>
    </row>
    <row r="21" spans="2:14">
      <c r="B21" s="6" t="s">
        <v>11</v>
      </c>
      <c r="C21" s="6">
        <v>1821.72</v>
      </c>
      <c r="D21" s="116"/>
      <c r="E21" s="116"/>
      <c r="F21" s="6" t="s">
        <v>149</v>
      </c>
      <c r="G21" s="20">
        <v>4.74</v>
      </c>
      <c r="H21" s="20">
        <v>58.81</v>
      </c>
      <c r="J21" s="118" t="s">
        <v>362</v>
      </c>
      <c r="K21" s="118" t="s">
        <v>336</v>
      </c>
      <c r="L21" s="65" t="s">
        <v>148</v>
      </c>
      <c r="M21" s="65" t="s">
        <v>307</v>
      </c>
      <c r="N21" s="65" t="s">
        <v>307</v>
      </c>
    </row>
    <row r="22" spans="2:14" ht="16">
      <c r="B22" s="6" t="s">
        <v>11</v>
      </c>
      <c r="C22" s="6">
        <v>1821.97</v>
      </c>
      <c r="D22" s="116"/>
      <c r="E22" s="116"/>
      <c r="F22" s="6" t="s">
        <v>149</v>
      </c>
      <c r="G22" s="20">
        <v>5.23</v>
      </c>
      <c r="H22" s="20">
        <v>53.37</v>
      </c>
      <c r="J22" s="118"/>
      <c r="K22" s="118"/>
      <c r="L22" s="65" t="s">
        <v>149</v>
      </c>
      <c r="M22" s="65" t="s">
        <v>325</v>
      </c>
      <c r="N22" s="65" t="s">
        <v>326</v>
      </c>
    </row>
    <row r="23" spans="2:14" ht="16" thickBot="1">
      <c r="B23" s="6" t="s">
        <v>11</v>
      </c>
      <c r="C23" s="6">
        <v>1822.32</v>
      </c>
      <c r="D23" s="116"/>
      <c r="E23" s="116"/>
      <c r="F23" s="6" t="s">
        <v>149</v>
      </c>
      <c r="G23" s="20">
        <v>6.9</v>
      </c>
      <c r="H23" s="20">
        <v>1051.06</v>
      </c>
      <c r="J23" s="119"/>
      <c r="K23" s="119"/>
      <c r="L23" s="68" t="s">
        <v>150</v>
      </c>
      <c r="M23" s="68" t="s">
        <v>307</v>
      </c>
      <c r="N23" s="68" t="s">
        <v>307</v>
      </c>
    </row>
    <row r="24" spans="2:14">
      <c r="B24" s="6" t="s">
        <v>11</v>
      </c>
      <c r="C24" s="6">
        <v>1827</v>
      </c>
      <c r="D24" s="116"/>
      <c r="E24" s="116"/>
      <c r="F24" s="6" t="s">
        <v>149</v>
      </c>
      <c r="G24" s="20">
        <v>6.02</v>
      </c>
      <c r="H24" s="20">
        <v>55.71</v>
      </c>
    </row>
    <row r="25" spans="2:14">
      <c r="B25" s="6" t="s">
        <v>11</v>
      </c>
      <c r="C25" s="6">
        <v>1834</v>
      </c>
      <c r="D25" s="116"/>
      <c r="E25" s="116"/>
      <c r="F25" s="6" t="s">
        <v>149</v>
      </c>
      <c r="G25" s="20">
        <v>5.23</v>
      </c>
      <c r="H25" s="20">
        <v>55.7</v>
      </c>
    </row>
    <row r="26" spans="2:14">
      <c r="B26" s="6" t="s">
        <v>11</v>
      </c>
      <c r="C26" s="6">
        <v>1839.5</v>
      </c>
      <c r="D26" s="116"/>
      <c r="E26" s="116"/>
      <c r="F26" s="6" t="s">
        <v>149</v>
      </c>
      <c r="G26" s="20">
        <v>5.9</v>
      </c>
      <c r="H26" s="20">
        <v>51.45</v>
      </c>
    </row>
    <row r="28" spans="2:14">
      <c r="B28" s="6" t="s">
        <v>3</v>
      </c>
      <c r="C28" s="6">
        <v>2322</v>
      </c>
      <c r="D28" s="116" t="s">
        <v>351</v>
      </c>
      <c r="E28" s="116" t="s">
        <v>333</v>
      </c>
      <c r="F28" s="6" t="s">
        <v>149</v>
      </c>
      <c r="G28" s="20">
        <v>4.57</v>
      </c>
      <c r="H28" s="20">
        <v>148.18</v>
      </c>
    </row>
    <row r="29" spans="2:14">
      <c r="B29" s="6" t="s">
        <v>5</v>
      </c>
      <c r="C29" s="6">
        <v>2171.5</v>
      </c>
      <c r="D29" s="116"/>
      <c r="E29" s="116"/>
      <c r="F29" s="6" t="s">
        <v>149</v>
      </c>
      <c r="G29" s="20">
        <v>4.68</v>
      </c>
      <c r="H29" s="20">
        <v>96.29</v>
      </c>
    </row>
    <row r="30" spans="2:14">
      <c r="B30" s="6" t="s">
        <v>5</v>
      </c>
      <c r="C30" s="6">
        <v>2201.5</v>
      </c>
      <c r="D30" s="116"/>
      <c r="E30" s="116"/>
      <c r="F30" s="6" t="s">
        <v>150</v>
      </c>
      <c r="G30" s="20">
        <v>5.54</v>
      </c>
      <c r="H30" s="20">
        <v>53.87</v>
      </c>
    </row>
    <row r="31" spans="2:14">
      <c r="B31" s="6" t="s">
        <v>5</v>
      </c>
      <c r="C31" s="6">
        <v>2218</v>
      </c>
      <c r="D31" s="116"/>
      <c r="E31" s="116"/>
      <c r="F31" s="6" t="s">
        <v>149</v>
      </c>
      <c r="G31" s="20">
        <v>4.84</v>
      </c>
      <c r="H31" s="20">
        <v>78</v>
      </c>
    </row>
    <row r="32" spans="2:14">
      <c r="B32" s="6" t="s">
        <v>8</v>
      </c>
      <c r="C32" s="6">
        <v>2016.5</v>
      </c>
      <c r="D32" s="116"/>
      <c r="E32" s="116"/>
      <c r="F32" s="6" t="s">
        <v>149</v>
      </c>
      <c r="G32" s="20">
        <v>9.49</v>
      </c>
      <c r="H32" s="20">
        <v>154.38</v>
      </c>
    </row>
    <row r="33" spans="2:8">
      <c r="B33" s="6" t="s">
        <v>8</v>
      </c>
      <c r="C33" s="6">
        <v>2046</v>
      </c>
      <c r="D33" s="116"/>
      <c r="E33" s="116"/>
      <c r="F33" s="6" t="s">
        <v>149</v>
      </c>
      <c r="G33" s="20">
        <v>8.74</v>
      </c>
      <c r="H33" s="20">
        <v>208.18</v>
      </c>
    </row>
    <row r="34" spans="2:8">
      <c r="B34" s="6" t="s">
        <v>8</v>
      </c>
      <c r="C34" s="6">
        <v>2079.5</v>
      </c>
      <c r="D34" s="116"/>
      <c r="E34" s="116"/>
      <c r="F34" s="6" t="s">
        <v>149</v>
      </c>
      <c r="G34" s="20">
        <v>14.59</v>
      </c>
      <c r="H34" s="20">
        <v>121.39</v>
      </c>
    </row>
    <row r="36" spans="2:8">
      <c r="B36" s="6" t="s">
        <v>5</v>
      </c>
      <c r="C36" s="6">
        <v>2287</v>
      </c>
      <c r="D36" s="116" t="s">
        <v>352</v>
      </c>
      <c r="E36" s="116" t="s">
        <v>334</v>
      </c>
      <c r="F36" s="6" t="s">
        <v>149</v>
      </c>
      <c r="G36" s="20">
        <v>4.78</v>
      </c>
      <c r="H36" s="20">
        <v>71.11</v>
      </c>
    </row>
    <row r="37" spans="2:8">
      <c r="B37" s="6" t="s">
        <v>5</v>
      </c>
      <c r="C37" s="6">
        <v>2305</v>
      </c>
      <c r="D37" s="116"/>
      <c r="E37" s="116"/>
      <c r="F37" s="6" t="s">
        <v>150</v>
      </c>
      <c r="G37" s="20">
        <v>5.95</v>
      </c>
      <c r="H37" s="20">
        <v>75.14</v>
      </c>
    </row>
    <row r="38" spans="2:8">
      <c r="B38" s="6" t="s">
        <v>5</v>
      </c>
      <c r="C38" s="6">
        <v>2361</v>
      </c>
      <c r="D38" s="116"/>
      <c r="E38" s="116"/>
      <c r="F38" s="6" t="s">
        <v>149</v>
      </c>
      <c r="G38" s="20">
        <v>5.71</v>
      </c>
      <c r="H38" s="20">
        <v>78.83</v>
      </c>
    </row>
    <row r="39" spans="2:8">
      <c r="B39" s="6" t="s">
        <v>5</v>
      </c>
      <c r="C39" s="6">
        <v>2380.5</v>
      </c>
      <c r="D39" s="116"/>
      <c r="E39" s="116"/>
      <c r="F39" s="6" t="s">
        <v>149</v>
      </c>
      <c r="G39" s="20">
        <v>5.51</v>
      </c>
      <c r="H39" s="20">
        <v>37.56</v>
      </c>
    </row>
    <row r="40" spans="2:8">
      <c r="B40" s="6" t="s">
        <v>8</v>
      </c>
      <c r="C40" s="6">
        <v>2160.5</v>
      </c>
      <c r="D40" s="116"/>
      <c r="E40" s="116"/>
      <c r="F40" s="6" t="s">
        <v>149</v>
      </c>
      <c r="G40" s="20">
        <v>4.51</v>
      </c>
      <c r="H40" s="20">
        <v>38.520000000000003</v>
      </c>
    </row>
    <row r="42" spans="2:8">
      <c r="B42" s="6" t="s">
        <v>3</v>
      </c>
      <c r="C42" s="6">
        <v>2825</v>
      </c>
      <c r="D42" s="116" t="s">
        <v>353</v>
      </c>
      <c r="E42" s="116" t="s">
        <v>335</v>
      </c>
      <c r="F42" s="6" t="s">
        <v>149</v>
      </c>
      <c r="G42" s="20">
        <v>6.3</v>
      </c>
      <c r="H42" s="20">
        <v>101.12</v>
      </c>
    </row>
    <row r="43" spans="2:8">
      <c r="B43" s="6" t="s">
        <v>3</v>
      </c>
      <c r="C43" s="6">
        <v>2867</v>
      </c>
      <c r="D43" s="116"/>
      <c r="E43" s="116"/>
      <c r="F43" s="6" t="s">
        <v>149</v>
      </c>
      <c r="G43" s="20">
        <v>6.05</v>
      </c>
      <c r="H43" s="20">
        <v>222.6</v>
      </c>
    </row>
    <row r="44" spans="2:8">
      <c r="B44" s="6" t="s">
        <v>3</v>
      </c>
      <c r="C44" s="6">
        <v>2874.5</v>
      </c>
      <c r="D44" s="116"/>
      <c r="E44" s="116"/>
      <c r="F44" s="6" t="s">
        <v>149</v>
      </c>
      <c r="G44" s="20">
        <v>6.39</v>
      </c>
      <c r="H44" s="20">
        <v>87.76</v>
      </c>
    </row>
    <row r="45" spans="2:8">
      <c r="B45" s="6" t="s">
        <v>3</v>
      </c>
      <c r="C45" s="6">
        <v>2876.27</v>
      </c>
      <c r="D45" s="116"/>
      <c r="E45" s="116"/>
      <c r="F45" s="6" t="s">
        <v>149</v>
      </c>
      <c r="G45" s="20">
        <v>5.32</v>
      </c>
      <c r="H45" s="20">
        <v>85.76</v>
      </c>
    </row>
    <row r="46" spans="2:8">
      <c r="B46" s="6" t="s">
        <v>3</v>
      </c>
      <c r="C46" s="6">
        <v>2896</v>
      </c>
      <c r="D46" s="116"/>
      <c r="E46" s="116"/>
      <c r="F46" s="6" t="s">
        <v>149</v>
      </c>
      <c r="G46" s="20">
        <v>7.83</v>
      </c>
      <c r="H46" s="20">
        <v>60.42</v>
      </c>
    </row>
    <row r="47" spans="2:8">
      <c r="B47" s="6" t="s">
        <v>3</v>
      </c>
      <c r="C47" s="6">
        <v>2925</v>
      </c>
      <c r="D47" s="116"/>
      <c r="E47" s="116"/>
      <c r="F47" s="6" t="s">
        <v>149</v>
      </c>
      <c r="G47" s="20">
        <v>5.05</v>
      </c>
      <c r="H47" s="20">
        <v>192.75</v>
      </c>
    </row>
    <row r="48" spans="2:8">
      <c r="B48" s="6" t="s">
        <v>3</v>
      </c>
      <c r="C48" s="6">
        <v>2967</v>
      </c>
      <c r="D48" s="116"/>
      <c r="E48" s="116"/>
      <c r="F48" s="6" t="s">
        <v>149</v>
      </c>
      <c r="G48" s="20">
        <v>6.21</v>
      </c>
      <c r="H48" s="20">
        <v>97.3</v>
      </c>
    </row>
    <row r="49" spans="2:8">
      <c r="B49" s="6" t="s">
        <v>4</v>
      </c>
      <c r="C49" s="6">
        <v>3226</v>
      </c>
      <c r="D49" s="116"/>
      <c r="E49" s="116"/>
      <c r="F49" s="6" t="s">
        <v>148</v>
      </c>
      <c r="G49" s="20">
        <v>6.93</v>
      </c>
      <c r="H49" s="20">
        <v>49.31</v>
      </c>
    </row>
    <row r="50" spans="2:8">
      <c r="B50" s="6" t="s">
        <v>4</v>
      </c>
      <c r="C50" s="6">
        <v>3262</v>
      </c>
      <c r="D50" s="116"/>
      <c r="E50" s="116"/>
      <c r="F50" s="6" t="s">
        <v>148</v>
      </c>
      <c r="G50" s="20">
        <v>8.01</v>
      </c>
      <c r="H50" s="20">
        <v>62.41</v>
      </c>
    </row>
    <row r="51" spans="2:8">
      <c r="B51" s="6" t="s">
        <v>4</v>
      </c>
      <c r="C51" s="6">
        <v>3305</v>
      </c>
      <c r="D51" s="116"/>
      <c r="E51" s="116"/>
      <c r="F51" s="6" t="s">
        <v>148</v>
      </c>
      <c r="G51" s="20">
        <v>5.74</v>
      </c>
      <c r="H51" s="20">
        <v>50.4</v>
      </c>
    </row>
    <row r="52" spans="2:8">
      <c r="B52" s="6" t="s">
        <v>4</v>
      </c>
      <c r="C52" s="6">
        <v>3351</v>
      </c>
      <c r="D52" s="116"/>
      <c r="E52" s="116"/>
      <c r="F52" s="6" t="s">
        <v>148</v>
      </c>
      <c r="G52" s="20">
        <v>5.21</v>
      </c>
      <c r="H52" s="20">
        <v>90.6</v>
      </c>
    </row>
    <row r="53" spans="2:8">
      <c r="B53" s="6" t="s">
        <v>4</v>
      </c>
      <c r="C53" s="6">
        <v>3535</v>
      </c>
      <c r="D53" s="116"/>
      <c r="E53" s="116"/>
      <c r="F53" s="6" t="s">
        <v>148</v>
      </c>
      <c r="G53" s="20">
        <v>8.0500000000000007</v>
      </c>
      <c r="H53" s="20">
        <v>97.2</v>
      </c>
    </row>
    <row r="54" spans="2:8">
      <c r="B54" s="6" t="s">
        <v>4</v>
      </c>
      <c r="C54" s="6">
        <v>3592.5</v>
      </c>
      <c r="D54" s="116"/>
      <c r="E54" s="116"/>
      <c r="F54" s="6" t="s">
        <v>148</v>
      </c>
      <c r="G54" s="20">
        <v>8.15</v>
      </c>
      <c r="H54" s="20">
        <v>91.47</v>
      </c>
    </row>
    <row r="55" spans="2:8">
      <c r="B55" s="6" t="s">
        <v>5</v>
      </c>
      <c r="C55" s="6">
        <v>2471</v>
      </c>
      <c r="D55" s="116"/>
      <c r="E55" s="116"/>
      <c r="F55" s="6" t="s">
        <v>149</v>
      </c>
      <c r="G55" s="20">
        <v>5.97</v>
      </c>
      <c r="H55" s="20">
        <v>94</v>
      </c>
    </row>
    <row r="57" spans="2:8">
      <c r="B57" s="6" t="s">
        <v>4</v>
      </c>
      <c r="C57" s="6">
        <v>3722</v>
      </c>
      <c r="D57" s="116" t="s">
        <v>364</v>
      </c>
      <c r="E57" s="116" t="s">
        <v>336</v>
      </c>
      <c r="F57" s="6" t="s">
        <v>149</v>
      </c>
      <c r="G57" s="20">
        <v>7.29</v>
      </c>
      <c r="H57" s="20">
        <v>82.9</v>
      </c>
    </row>
    <row r="58" spans="2:8">
      <c r="B58" s="6" t="s">
        <v>4</v>
      </c>
      <c r="C58" s="6">
        <v>3752</v>
      </c>
      <c r="D58" s="116"/>
      <c r="E58" s="116"/>
      <c r="F58" s="6" t="s">
        <v>149</v>
      </c>
      <c r="G58" s="20">
        <v>4.32</v>
      </c>
      <c r="H58" s="20">
        <v>53.23</v>
      </c>
    </row>
    <row r="59" spans="2:8">
      <c r="B59" s="6" t="s">
        <v>4</v>
      </c>
      <c r="C59" s="6">
        <v>3792</v>
      </c>
      <c r="D59" s="116"/>
      <c r="E59" s="116"/>
      <c r="F59" s="6" t="s">
        <v>149</v>
      </c>
      <c r="G59" s="20">
        <v>5.32</v>
      </c>
      <c r="H59" s="20">
        <v>71.42</v>
      </c>
    </row>
    <row r="60" spans="2:8">
      <c r="B60" s="26" t="s">
        <v>4</v>
      </c>
      <c r="C60" s="26">
        <v>3828</v>
      </c>
      <c r="D60" s="117"/>
      <c r="E60" s="117"/>
      <c r="F60" s="26" t="s">
        <v>149</v>
      </c>
      <c r="G60" s="27">
        <v>4.51</v>
      </c>
      <c r="H60" s="27">
        <v>88.1</v>
      </c>
    </row>
  </sheetData>
  <mergeCells count="22">
    <mergeCell ref="I2:O3"/>
    <mergeCell ref="B2:H3"/>
    <mergeCell ref="J5:J7"/>
    <mergeCell ref="J9:J11"/>
    <mergeCell ref="J13:J15"/>
    <mergeCell ref="K5:K7"/>
    <mergeCell ref="K9:K11"/>
    <mergeCell ref="K13:K15"/>
    <mergeCell ref="K17:K19"/>
    <mergeCell ref="K21:K23"/>
    <mergeCell ref="D42:D55"/>
    <mergeCell ref="D57:D60"/>
    <mergeCell ref="E5:E26"/>
    <mergeCell ref="E28:E34"/>
    <mergeCell ref="E36:E40"/>
    <mergeCell ref="E42:E55"/>
    <mergeCell ref="E57:E60"/>
    <mergeCell ref="J17:J19"/>
    <mergeCell ref="J21:J23"/>
    <mergeCell ref="D5:D26"/>
    <mergeCell ref="D28:D34"/>
    <mergeCell ref="D36:D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1,Bottom boundary depth</vt:lpstr>
      <vt:lpstr>2,Time-depth conversion</vt:lpstr>
      <vt:lpstr>3,Accumulation + leakage amount</vt:lpstr>
      <vt:lpstr>4,Point-counting data</vt:lpstr>
      <vt:lpstr>5, C isotope + Th</vt:lpstr>
      <vt:lpstr>6, O and D isotopes</vt:lpstr>
      <vt:lpstr>7,QGF and QGF-E</vt:lpstr>
      <vt:lpstr>'5, C isotope + Th'!_Hlk66115365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2023-02-22T20:21:37Z</dcterms:modified>
</cp:coreProperties>
</file>