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p\Documents\MSWord\Papers\Carl's STACKSCOOP paper\Revised files submitted July 2022\"/>
    </mc:Choice>
  </mc:AlternateContent>
  <xr:revisionPtr revIDLastSave="0" documentId="8_{A0983B7E-93DD-431D-8E8C-B4E02850C6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il CSV" sheetId="1" r:id="rId1"/>
    <sheet name="Extract Tab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3" i="1" l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29" i="1"/>
  <c r="BN130" i="1"/>
  <c r="BN131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3" i="1"/>
  <c r="BN154" i="1"/>
  <c r="BN155" i="1"/>
  <c r="BN156" i="1"/>
  <c r="BN157" i="1"/>
  <c r="BN158" i="1"/>
  <c r="BN159" i="1"/>
  <c r="BN160" i="1"/>
  <c r="BN161" i="1"/>
  <c r="BN162" i="1"/>
  <c r="BN163" i="1"/>
  <c r="BN164" i="1"/>
  <c r="BN165" i="1"/>
  <c r="BN166" i="1"/>
  <c r="BN167" i="1"/>
  <c r="BN168" i="1"/>
  <c r="BN169" i="1"/>
  <c r="BN170" i="1"/>
  <c r="BN171" i="1"/>
  <c r="BN172" i="1"/>
  <c r="BN173" i="1"/>
  <c r="BM3" i="1"/>
  <c r="BM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M155" i="1"/>
  <c r="BM156" i="1"/>
  <c r="BM157" i="1"/>
  <c r="BM158" i="1"/>
  <c r="BM159" i="1"/>
  <c r="BM160" i="1"/>
  <c r="BM161" i="1"/>
  <c r="BM162" i="1"/>
  <c r="BM163" i="1"/>
  <c r="BM164" i="1"/>
  <c r="BM165" i="1"/>
  <c r="BM166" i="1"/>
  <c r="BM167" i="1"/>
  <c r="BM168" i="1"/>
  <c r="BM169" i="1"/>
  <c r="BM170" i="1"/>
  <c r="BM171" i="1"/>
  <c r="BM172" i="1"/>
  <c r="BM173" i="1"/>
  <c r="BI3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107" i="1"/>
  <c r="BK108" i="1"/>
  <c r="BK109" i="1"/>
  <c r="BK110" i="1"/>
  <c r="BK111" i="1"/>
  <c r="BK112" i="1"/>
  <c r="BK113" i="1"/>
  <c r="BK114" i="1"/>
  <c r="BK115" i="1"/>
  <c r="BK116" i="1"/>
  <c r="BK117" i="1"/>
  <c r="BK118" i="1"/>
  <c r="BK119" i="1"/>
  <c r="BK120" i="1"/>
  <c r="BK121" i="1"/>
  <c r="BK122" i="1"/>
  <c r="BK123" i="1"/>
  <c r="BK124" i="1"/>
  <c r="BK125" i="1"/>
  <c r="BK126" i="1"/>
  <c r="BK127" i="1"/>
  <c r="BK128" i="1"/>
  <c r="BK129" i="1"/>
  <c r="BK130" i="1"/>
  <c r="BK131" i="1"/>
  <c r="BK132" i="1"/>
  <c r="BK133" i="1"/>
  <c r="BK134" i="1"/>
  <c r="BK135" i="1"/>
  <c r="BK136" i="1"/>
  <c r="BK137" i="1"/>
  <c r="BK138" i="1"/>
  <c r="BK139" i="1"/>
  <c r="BK140" i="1"/>
  <c r="BK141" i="1"/>
  <c r="BK142" i="1"/>
  <c r="BK143" i="1"/>
  <c r="BK144" i="1"/>
  <c r="BK145" i="1"/>
  <c r="BK146" i="1"/>
  <c r="BK147" i="1"/>
  <c r="BK148" i="1"/>
  <c r="BK149" i="1"/>
  <c r="BK150" i="1"/>
  <c r="BK151" i="1"/>
  <c r="BK152" i="1"/>
  <c r="BK153" i="1"/>
  <c r="BK154" i="1"/>
  <c r="BK155" i="1"/>
  <c r="BK156" i="1"/>
  <c r="BK157" i="1"/>
  <c r="BK158" i="1"/>
  <c r="BK159" i="1"/>
  <c r="BK160" i="1"/>
  <c r="BK161" i="1"/>
  <c r="BK162" i="1"/>
  <c r="BK163" i="1"/>
  <c r="BK164" i="1"/>
  <c r="BK165" i="1"/>
  <c r="BK166" i="1"/>
  <c r="BK167" i="1"/>
  <c r="BK168" i="1"/>
  <c r="BK169" i="1"/>
  <c r="BK170" i="1"/>
  <c r="BK171" i="1"/>
  <c r="BK172" i="1"/>
  <c r="BK173" i="1"/>
  <c r="BJ3" i="1"/>
  <c r="BL3" i="1" s="1"/>
  <c r="BJ4" i="1"/>
  <c r="BL4" i="1" s="1"/>
  <c r="BJ5" i="1"/>
  <c r="BL5" i="1" s="1"/>
  <c r="BJ6" i="1"/>
  <c r="BL6" i="1" s="1"/>
  <c r="BJ7" i="1"/>
  <c r="BL7" i="1" s="1"/>
  <c r="BJ8" i="1"/>
  <c r="BL8" i="1" s="1"/>
  <c r="BJ9" i="1"/>
  <c r="BL9" i="1" s="1"/>
  <c r="BJ10" i="1"/>
  <c r="BL10" i="1" s="1"/>
  <c r="BJ11" i="1"/>
  <c r="BL11" i="1" s="1"/>
  <c r="BJ12" i="1"/>
  <c r="BL12" i="1" s="1"/>
  <c r="BJ13" i="1"/>
  <c r="BL13" i="1" s="1"/>
  <c r="BJ14" i="1"/>
  <c r="BL14" i="1" s="1"/>
  <c r="BJ15" i="1"/>
  <c r="BL15" i="1" s="1"/>
  <c r="BJ16" i="1"/>
  <c r="BL16" i="1" s="1"/>
  <c r="BJ17" i="1"/>
  <c r="BL17" i="1" s="1"/>
  <c r="BJ18" i="1"/>
  <c r="BL18" i="1" s="1"/>
  <c r="BJ19" i="1"/>
  <c r="BL19" i="1" s="1"/>
  <c r="BJ20" i="1"/>
  <c r="BL20" i="1" s="1"/>
  <c r="BJ21" i="1"/>
  <c r="BL21" i="1" s="1"/>
  <c r="BJ22" i="1"/>
  <c r="BL22" i="1" s="1"/>
  <c r="BJ23" i="1"/>
  <c r="BL23" i="1" s="1"/>
  <c r="BJ24" i="1"/>
  <c r="BL24" i="1" s="1"/>
  <c r="BJ25" i="1"/>
  <c r="BL25" i="1" s="1"/>
  <c r="BJ26" i="1"/>
  <c r="BL26" i="1" s="1"/>
  <c r="BJ27" i="1"/>
  <c r="BL27" i="1" s="1"/>
  <c r="BJ28" i="1"/>
  <c r="BL28" i="1" s="1"/>
  <c r="BJ29" i="1"/>
  <c r="BL29" i="1" s="1"/>
  <c r="BJ30" i="1"/>
  <c r="BL30" i="1" s="1"/>
  <c r="BJ31" i="1"/>
  <c r="BL31" i="1" s="1"/>
  <c r="BJ32" i="1"/>
  <c r="BL32" i="1" s="1"/>
  <c r="BJ33" i="1"/>
  <c r="BL33" i="1" s="1"/>
  <c r="BJ34" i="1"/>
  <c r="BL34" i="1" s="1"/>
  <c r="BJ35" i="1"/>
  <c r="BL35" i="1" s="1"/>
  <c r="BJ36" i="1"/>
  <c r="BL36" i="1" s="1"/>
  <c r="BJ37" i="1"/>
  <c r="BL37" i="1" s="1"/>
  <c r="BJ38" i="1"/>
  <c r="BL38" i="1" s="1"/>
  <c r="BJ39" i="1"/>
  <c r="BL39" i="1" s="1"/>
  <c r="BJ40" i="1"/>
  <c r="BL40" i="1" s="1"/>
  <c r="BJ41" i="1"/>
  <c r="BL41" i="1" s="1"/>
  <c r="BJ42" i="1"/>
  <c r="BL42" i="1" s="1"/>
  <c r="BJ43" i="1"/>
  <c r="BL43" i="1" s="1"/>
  <c r="BJ44" i="1"/>
  <c r="BL44" i="1" s="1"/>
  <c r="BJ45" i="1"/>
  <c r="BL45" i="1" s="1"/>
  <c r="BJ46" i="1"/>
  <c r="BL46" i="1" s="1"/>
  <c r="BJ47" i="1"/>
  <c r="BL47" i="1" s="1"/>
  <c r="BJ48" i="1"/>
  <c r="BL48" i="1" s="1"/>
  <c r="BJ49" i="1"/>
  <c r="BL49" i="1" s="1"/>
  <c r="BJ50" i="1"/>
  <c r="BL50" i="1" s="1"/>
  <c r="BJ51" i="1"/>
  <c r="BL51" i="1" s="1"/>
  <c r="BJ52" i="1"/>
  <c r="BL52" i="1" s="1"/>
  <c r="BJ53" i="1"/>
  <c r="BL53" i="1" s="1"/>
  <c r="BJ54" i="1"/>
  <c r="BL54" i="1" s="1"/>
  <c r="BJ55" i="1"/>
  <c r="BL55" i="1" s="1"/>
  <c r="BJ56" i="1"/>
  <c r="BL56" i="1" s="1"/>
  <c r="BJ57" i="1"/>
  <c r="BL57" i="1" s="1"/>
  <c r="BJ58" i="1"/>
  <c r="BL58" i="1" s="1"/>
  <c r="BJ59" i="1"/>
  <c r="BL59" i="1" s="1"/>
  <c r="BJ60" i="1"/>
  <c r="BL60" i="1" s="1"/>
  <c r="BJ61" i="1"/>
  <c r="BL61" i="1" s="1"/>
  <c r="BJ62" i="1"/>
  <c r="BL62" i="1" s="1"/>
  <c r="BJ63" i="1"/>
  <c r="BL63" i="1" s="1"/>
  <c r="BJ64" i="1"/>
  <c r="BL64" i="1" s="1"/>
  <c r="BJ65" i="1"/>
  <c r="BL65" i="1" s="1"/>
  <c r="BJ66" i="1"/>
  <c r="BL66" i="1" s="1"/>
  <c r="BJ67" i="1"/>
  <c r="BL67" i="1" s="1"/>
  <c r="BJ68" i="1"/>
  <c r="BL68" i="1" s="1"/>
  <c r="BJ69" i="1"/>
  <c r="BL69" i="1" s="1"/>
  <c r="BJ70" i="1"/>
  <c r="BL70" i="1" s="1"/>
  <c r="BJ71" i="1"/>
  <c r="BL71" i="1" s="1"/>
  <c r="BJ72" i="1"/>
  <c r="BL72" i="1" s="1"/>
  <c r="BJ73" i="1"/>
  <c r="BL73" i="1" s="1"/>
  <c r="BJ74" i="1"/>
  <c r="BL74" i="1" s="1"/>
  <c r="BJ75" i="1"/>
  <c r="BL75" i="1" s="1"/>
  <c r="BJ76" i="1"/>
  <c r="BL76" i="1" s="1"/>
  <c r="BJ77" i="1"/>
  <c r="BL77" i="1" s="1"/>
  <c r="BJ78" i="1"/>
  <c r="BL78" i="1" s="1"/>
  <c r="BJ79" i="1"/>
  <c r="BL79" i="1" s="1"/>
  <c r="BJ80" i="1"/>
  <c r="BL80" i="1" s="1"/>
  <c r="BJ81" i="1"/>
  <c r="BL81" i="1" s="1"/>
  <c r="BJ82" i="1"/>
  <c r="BL82" i="1" s="1"/>
  <c r="BJ83" i="1"/>
  <c r="BL83" i="1" s="1"/>
  <c r="BJ84" i="1"/>
  <c r="BL84" i="1" s="1"/>
  <c r="BJ85" i="1"/>
  <c r="BL85" i="1" s="1"/>
  <c r="BJ86" i="1"/>
  <c r="BL86" i="1" s="1"/>
  <c r="BJ87" i="1"/>
  <c r="BL87" i="1" s="1"/>
  <c r="BJ88" i="1"/>
  <c r="BL88" i="1" s="1"/>
  <c r="BJ89" i="1"/>
  <c r="BL89" i="1" s="1"/>
  <c r="BJ90" i="1"/>
  <c r="BL90" i="1" s="1"/>
  <c r="BJ91" i="1"/>
  <c r="BL91" i="1" s="1"/>
  <c r="BJ92" i="1"/>
  <c r="BL92" i="1" s="1"/>
  <c r="BJ93" i="1"/>
  <c r="BL93" i="1" s="1"/>
  <c r="BJ94" i="1"/>
  <c r="BL94" i="1" s="1"/>
  <c r="BJ95" i="1"/>
  <c r="BL95" i="1" s="1"/>
  <c r="BJ96" i="1"/>
  <c r="BL96" i="1" s="1"/>
  <c r="BJ97" i="1"/>
  <c r="BL97" i="1" s="1"/>
  <c r="BJ98" i="1"/>
  <c r="BL98" i="1" s="1"/>
  <c r="BJ99" i="1"/>
  <c r="BL99" i="1" s="1"/>
  <c r="BJ100" i="1"/>
  <c r="BL100" i="1" s="1"/>
  <c r="BJ101" i="1"/>
  <c r="BL101" i="1" s="1"/>
  <c r="BJ102" i="1"/>
  <c r="BL102" i="1" s="1"/>
  <c r="BJ103" i="1"/>
  <c r="BL103" i="1" s="1"/>
  <c r="BJ104" i="1"/>
  <c r="BL104" i="1" s="1"/>
  <c r="BJ105" i="1"/>
  <c r="BL105" i="1" s="1"/>
  <c r="BJ106" i="1"/>
  <c r="BL106" i="1" s="1"/>
  <c r="BJ107" i="1"/>
  <c r="BL107" i="1" s="1"/>
  <c r="BJ108" i="1"/>
  <c r="BL108" i="1" s="1"/>
  <c r="BJ109" i="1"/>
  <c r="BL109" i="1" s="1"/>
  <c r="BJ110" i="1"/>
  <c r="BL110" i="1" s="1"/>
  <c r="BJ111" i="1"/>
  <c r="BL111" i="1" s="1"/>
  <c r="BJ112" i="1"/>
  <c r="BL112" i="1" s="1"/>
  <c r="BJ113" i="1"/>
  <c r="BL113" i="1" s="1"/>
  <c r="BJ114" i="1"/>
  <c r="BL114" i="1" s="1"/>
  <c r="BJ115" i="1"/>
  <c r="BL115" i="1" s="1"/>
  <c r="BJ116" i="1"/>
  <c r="BL116" i="1" s="1"/>
  <c r="BJ117" i="1"/>
  <c r="BL117" i="1" s="1"/>
  <c r="BJ118" i="1"/>
  <c r="BL118" i="1" s="1"/>
  <c r="BJ119" i="1"/>
  <c r="BL119" i="1" s="1"/>
  <c r="BJ120" i="1"/>
  <c r="BL120" i="1" s="1"/>
  <c r="BJ121" i="1"/>
  <c r="BL121" i="1" s="1"/>
  <c r="BJ122" i="1"/>
  <c r="BL122" i="1" s="1"/>
  <c r="BJ123" i="1"/>
  <c r="BL123" i="1" s="1"/>
  <c r="BJ124" i="1"/>
  <c r="BL124" i="1" s="1"/>
  <c r="BJ125" i="1"/>
  <c r="BL125" i="1" s="1"/>
  <c r="BJ126" i="1"/>
  <c r="BL126" i="1" s="1"/>
  <c r="BJ127" i="1"/>
  <c r="BL127" i="1" s="1"/>
  <c r="BJ128" i="1"/>
  <c r="BL128" i="1" s="1"/>
  <c r="BJ129" i="1"/>
  <c r="BL129" i="1" s="1"/>
  <c r="BJ130" i="1"/>
  <c r="BL130" i="1" s="1"/>
  <c r="BJ131" i="1"/>
  <c r="BL131" i="1" s="1"/>
  <c r="BJ132" i="1"/>
  <c r="BL132" i="1" s="1"/>
  <c r="BJ133" i="1"/>
  <c r="BL133" i="1" s="1"/>
  <c r="BJ134" i="1"/>
  <c r="BL134" i="1" s="1"/>
  <c r="BJ135" i="1"/>
  <c r="BL135" i="1" s="1"/>
  <c r="BJ136" i="1"/>
  <c r="BL136" i="1" s="1"/>
  <c r="BJ137" i="1"/>
  <c r="BL137" i="1" s="1"/>
  <c r="BJ138" i="1"/>
  <c r="BL138" i="1" s="1"/>
  <c r="BJ139" i="1"/>
  <c r="BL139" i="1" s="1"/>
  <c r="BJ140" i="1"/>
  <c r="BL140" i="1" s="1"/>
  <c r="BJ141" i="1"/>
  <c r="BL141" i="1" s="1"/>
  <c r="BJ142" i="1"/>
  <c r="BL142" i="1" s="1"/>
  <c r="BJ143" i="1"/>
  <c r="BL143" i="1" s="1"/>
  <c r="BJ144" i="1"/>
  <c r="BL144" i="1" s="1"/>
  <c r="BJ145" i="1"/>
  <c r="BL145" i="1" s="1"/>
  <c r="BJ146" i="1"/>
  <c r="BL146" i="1" s="1"/>
  <c r="BJ147" i="1"/>
  <c r="BL147" i="1" s="1"/>
  <c r="BJ148" i="1"/>
  <c r="BL148" i="1" s="1"/>
  <c r="BJ149" i="1"/>
  <c r="BL149" i="1" s="1"/>
  <c r="BJ150" i="1"/>
  <c r="BL150" i="1" s="1"/>
  <c r="BJ151" i="1"/>
  <c r="BL151" i="1" s="1"/>
  <c r="BJ152" i="1"/>
  <c r="BL152" i="1" s="1"/>
  <c r="BJ153" i="1"/>
  <c r="BL153" i="1" s="1"/>
  <c r="BJ154" i="1"/>
  <c r="BL154" i="1" s="1"/>
  <c r="BJ155" i="1"/>
  <c r="BL155" i="1" s="1"/>
  <c r="BJ156" i="1"/>
  <c r="BL156" i="1" s="1"/>
  <c r="BJ157" i="1"/>
  <c r="BL157" i="1" s="1"/>
  <c r="BJ158" i="1"/>
  <c r="BL158" i="1" s="1"/>
  <c r="BJ159" i="1"/>
  <c r="BL159" i="1" s="1"/>
  <c r="BJ160" i="1"/>
  <c r="BL160" i="1" s="1"/>
  <c r="BJ161" i="1"/>
  <c r="BL161" i="1" s="1"/>
  <c r="BJ162" i="1"/>
  <c r="BL162" i="1" s="1"/>
  <c r="BJ163" i="1"/>
  <c r="BL163" i="1" s="1"/>
  <c r="BJ164" i="1"/>
  <c r="BL164" i="1" s="1"/>
  <c r="BJ165" i="1"/>
  <c r="BL165" i="1" s="1"/>
  <c r="BJ166" i="1"/>
  <c r="BL166" i="1" s="1"/>
  <c r="BJ167" i="1"/>
  <c r="BL167" i="1" s="1"/>
  <c r="BJ168" i="1"/>
  <c r="BL168" i="1" s="1"/>
  <c r="BJ169" i="1"/>
  <c r="BL169" i="1" s="1"/>
  <c r="BJ170" i="1"/>
  <c r="BL170" i="1" s="1"/>
  <c r="BJ171" i="1"/>
  <c r="BL171" i="1" s="1"/>
  <c r="BJ172" i="1"/>
  <c r="BL172" i="1" s="1"/>
  <c r="BJ173" i="1"/>
  <c r="BL173" i="1" s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101" i="1"/>
  <c r="BI102" i="1"/>
  <c r="BI103" i="1"/>
  <c r="BI104" i="1"/>
  <c r="BI105" i="1"/>
  <c r="BI106" i="1"/>
  <c r="BI107" i="1"/>
  <c r="BI108" i="1"/>
  <c r="BI109" i="1"/>
  <c r="BI110" i="1"/>
  <c r="BI111" i="1"/>
  <c r="BI112" i="1"/>
  <c r="BI113" i="1"/>
  <c r="BI114" i="1"/>
  <c r="BI115" i="1"/>
  <c r="BI116" i="1"/>
  <c r="BI117" i="1"/>
  <c r="BI118" i="1"/>
  <c r="BI119" i="1"/>
  <c r="BI120" i="1"/>
  <c r="BI121" i="1"/>
  <c r="BI122" i="1"/>
  <c r="BI123" i="1"/>
  <c r="BI124" i="1"/>
  <c r="BI125" i="1"/>
  <c r="BI126" i="1"/>
  <c r="BI127" i="1"/>
  <c r="BI128" i="1"/>
  <c r="BI129" i="1"/>
  <c r="BI130" i="1"/>
  <c r="BI131" i="1"/>
  <c r="BI132" i="1"/>
  <c r="BI133" i="1"/>
  <c r="BI134" i="1"/>
  <c r="BI135" i="1"/>
  <c r="BI136" i="1"/>
  <c r="BI137" i="1"/>
  <c r="BI138" i="1"/>
  <c r="BI139" i="1"/>
  <c r="BI140" i="1"/>
  <c r="BI141" i="1"/>
  <c r="BI142" i="1"/>
  <c r="BI143" i="1"/>
  <c r="BI144" i="1"/>
  <c r="BI145" i="1"/>
  <c r="BI146" i="1"/>
  <c r="BI147" i="1"/>
  <c r="BI148" i="1"/>
  <c r="BI149" i="1"/>
  <c r="BI150" i="1"/>
  <c r="BI151" i="1"/>
  <c r="BI152" i="1"/>
  <c r="BI153" i="1"/>
  <c r="BI154" i="1"/>
  <c r="BI155" i="1"/>
  <c r="BI156" i="1"/>
  <c r="BI157" i="1"/>
  <c r="BI158" i="1"/>
  <c r="BI159" i="1"/>
  <c r="BI160" i="1"/>
  <c r="BI161" i="1"/>
  <c r="BI162" i="1"/>
  <c r="BI163" i="1"/>
  <c r="BI164" i="1"/>
  <c r="BI165" i="1"/>
  <c r="BI166" i="1"/>
  <c r="BI167" i="1"/>
  <c r="BI168" i="1"/>
  <c r="BI169" i="1"/>
  <c r="BI170" i="1"/>
  <c r="BI171" i="1"/>
  <c r="BI172" i="1"/>
  <c r="BI173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6" i="1"/>
  <c r="BG137" i="1"/>
  <c r="BG138" i="1"/>
  <c r="BG139" i="1"/>
  <c r="BG140" i="1"/>
  <c r="BG141" i="1"/>
  <c r="BG142" i="1"/>
  <c r="BG143" i="1"/>
  <c r="BG144" i="1"/>
  <c r="BG145" i="1"/>
  <c r="BG146" i="1"/>
  <c r="BG147" i="1"/>
  <c r="BG148" i="1"/>
  <c r="BG149" i="1"/>
  <c r="BG150" i="1"/>
  <c r="BG151" i="1"/>
  <c r="BG152" i="1"/>
  <c r="BG153" i="1"/>
  <c r="BG154" i="1"/>
  <c r="BG155" i="1"/>
  <c r="BG156" i="1"/>
  <c r="BG157" i="1"/>
  <c r="BG158" i="1"/>
  <c r="BG159" i="1"/>
  <c r="BG160" i="1"/>
  <c r="BG161" i="1"/>
  <c r="BG162" i="1"/>
  <c r="BG163" i="1"/>
  <c r="BG164" i="1"/>
  <c r="BG165" i="1"/>
  <c r="BG166" i="1"/>
  <c r="BG167" i="1"/>
  <c r="BG168" i="1"/>
  <c r="BG169" i="1"/>
  <c r="BG170" i="1"/>
  <c r="BG171" i="1"/>
  <c r="BG172" i="1"/>
  <c r="BG173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F150" i="1"/>
  <c r="BF151" i="1"/>
  <c r="BF152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108" i="1"/>
  <c r="BE109" i="1"/>
  <c r="BE110" i="1"/>
  <c r="BE111" i="1"/>
  <c r="BE112" i="1"/>
  <c r="BE113" i="1"/>
  <c r="BE114" i="1"/>
  <c r="BE115" i="1"/>
  <c r="BE116" i="1"/>
  <c r="BE117" i="1"/>
  <c r="BE118" i="1"/>
  <c r="BE119" i="1"/>
  <c r="BE120" i="1"/>
  <c r="BE121" i="1"/>
  <c r="BE122" i="1"/>
  <c r="BE123" i="1"/>
  <c r="BE124" i="1"/>
  <c r="BE125" i="1"/>
  <c r="BE126" i="1"/>
  <c r="BE127" i="1"/>
  <c r="BE128" i="1"/>
  <c r="BE129" i="1"/>
  <c r="BE130" i="1"/>
  <c r="BE131" i="1"/>
  <c r="BE132" i="1"/>
  <c r="BE133" i="1"/>
  <c r="BE134" i="1"/>
  <c r="BE135" i="1"/>
  <c r="BE136" i="1"/>
  <c r="BE137" i="1"/>
  <c r="BE138" i="1"/>
  <c r="BE139" i="1"/>
  <c r="BE140" i="1"/>
  <c r="BE141" i="1"/>
  <c r="BE142" i="1"/>
  <c r="BE143" i="1"/>
  <c r="BE144" i="1"/>
  <c r="BE145" i="1"/>
  <c r="BE146" i="1"/>
  <c r="BE147" i="1"/>
  <c r="BE148" i="1"/>
  <c r="BE149" i="1"/>
  <c r="BE150" i="1"/>
  <c r="BE151" i="1"/>
  <c r="BE152" i="1"/>
  <c r="BE153" i="1"/>
  <c r="BE154" i="1"/>
  <c r="BE155" i="1"/>
  <c r="BE156" i="1"/>
  <c r="BE157" i="1"/>
  <c r="BE158" i="1"/>
  <c r="BE159" i="1"/>
  <c r="BE160" i="1"/>
  <c r="BE161" i="1"/>
  <c r="BE162" i="1"/>
  <c r="BE163" i="1"/>
  <c r="BE164" i="1"/>
  <c r="BE165" i="1"/>
  <c r="BE166" i="1"/>
  <c r="BE167" i="1"/>
  <c r="BE168" i="1"/>
  <c r="BE169" i="1"/>
  <c r="BE170" i="1"/>
  <c r="BE171" i="1"/>
  <c r="BE172" i="1"/>
  <c r="BE173" i="1"/>
  <c r="D2" i="3" l="1"/>
  <c r="D3" i="3"/>
  <c r="D4" i="3"/>
  <c r="D5" i="3"/>
  <c r="D6" i="3"/>
  <c r="D7" i="3"/>
  <c r="D8" i="3"/>
  <c r="D9" i="3"/>
  <c r="D10" i="3"/>
  <c r="D11" i="3"/>
  <c r="D12" i="3"/>
</calcChain>
</file>

<file path=xl/sharedStrings.xml><?xml version="1.0" encoding="utf-8"?>
<sst xmlns="http://schemas.openxmlformats.org/spreadsheetml/2006/main" count="1048" uniqueCount="337">
  <si>
    <t>Well Name</t>
  </si>
  <si>
    <t>County</t>
  </si>
  <si>
    <t>Play Region</t>
  </si>
  <si>
    <t>API Gravity</t>
  </si>
  <si>
    <t>IP GOR</t>
  </si>
  <si>
    <t>Sat/(Aro+NSO)</t>
  </si>
  <si>
    <t>Rich 4-32H</t>
  </si>
  <si>
    <t>Woods</t>
  </si>
  <si>
    <t>STACK West</t>
  </si>
  <si>
    <t>Mississippian</t>
  </si>
  <si>
    <t>Burson 1-33H</t>
  </si>
  <si>
    <t>Shawna 3-34HL</t>
  </si>
  <si>
    <t>Dietz 4-3H</t>
  </si>
  <si>
    <t>Reihm 3-9H</t>
  </si>
  <si>
    <t>Newton 1-31H</t>
  </si>
  <si>
    <t>Major</t>
  </si>
  <si>
    <t>Cornelson 2-3H</t>
  </si>
  <si>
    <t>Regier 6-2HL</t>
  </si>
  <si>
    <t>Phillips 3-27H</t>
  </si>
  <si>
    <t>Phillips 4-27HL</t>
  </si>
  <si>
    <t>Byfield 1-31H</t>
  </si>
  <si>
    <t>Sutter 3-30H</t>
  </si>
  <si>
    <t>Jordan 1-3H</t>
  </si>
  <si>
    <t>Sunderman 1-7H</t>
  </si>
  <si>
    <t>ABCDS 1H-6</t>
  </si>
  <si>
    <t>Nickel 1-26H</t>
  </si>
  <si>
    <t>Shaw Trust 30-22-19 1H</t>
  </si>
  <si>
    <t>Woodward</t>
  </si>
  <si>
    <t>Story 23-21-20 1H</t>
  </si>
  <si>
    <t>Young 6-20-18 1H</t>
  </si>
  <si>
    <t>White 8-20-19 1H</t>
  </si>
  <si>
    <t>Randall 15-20-20 1H</t>
  </si>
  <si>
    <t>Linda 19-20-19 1H</t>
  </si>
  <si>
    <t>Salisbury 27-19-20 1H</t>
  </si>
  <si>
    <t>Dewey</t>
  </si>
  <si>
    <t>Mcalary 25-19-20 1H</t>
  </si>
  <si>
    <t>Seidel 5-19-18 1H</t>
  </si>
  <si>
    <t>Cara 28-20-18 1H</t>
  </si>
  <si>
    <t>Ward 21-1H</t>
  </si>
  <si>
    <t>Walters 13-1H</t>
  </si>
  <si>
    <t>Branstetter 2-19-18 1H</t>
  </si>
  <si>
    <t>Howard 5-19-17 1H</t>
  </si>
  <si>
    <t>Russell 17-19-17 1H</t>
  </si>
  <si>
    <t>Krows 19-19-17 1H</t>
  </si>
  <si>
    <t>Merle 32-19-17 1H</t>
  </si>
  <si>
    <t>Carter 29-19-17 1H</t>
  </si>
  <si>
    <t>Drinnon 32-18-17 1H</t>
  </si>
  <si>
    <t>Irving 19-19-16 1H</t>
  </si>
  <si>
    <t>Dennis 28-19-16 1H</t>
  </si>
  <si>
    <t>Wilson 35-19-16 1H</t>
  </si>
  <si>
    <t>Bozarth 33-19-16 1H</t>
  </si>
  <si>
    <t>Randy 9-18-16 1H</t>
  </si>
  <si>
    <t>Seifried Trust 4-18-16 1H</t>
  </si>
  <si>
    <t>Sportsman 3-18-16 1H</t>
  </si>
  <si>
    <t>Wion 1-29H</t>
  </si>
  <si>
    <t>Woodford</t>
  </si>
  <si>
    <t>Yoder 1-13-12XH</t>
  </si>
  <si>
    <t>Custer</t>
  </si>
  <si>
    <t>Crystal 1-28H</t>
  </si>
  <si>
    <t>Blaine</t>
  </si>
  <si>
    <t>Tres C FIU 1-35-2XH</t>
  </si>
  <si>
    <t>STACK East</t>
  </si>
  <si>
    <t>Angus Trust 1-4-33XH</t>
  </si>
  <si>
    <t>Holstein 2-27H</t>
  </si>
  <si>
    <t>Boeckman 1-13H</t>
  </si>
  <si>
    <t>Canadian</t>
  </si>
  <si>
    <t>Shortys Place 1-2XH</t>
  </si>
  <si>
    <t>Mowery 1-36H</t>
  </si>
  <si>
    <t>Three Sisters 31 1H</t>
  </si>
  <si>
    <t>Blurton 1-7-6XH</t>
  </si>
  <si>
    <t>Olive June 1-27XH</t>
  </si>
  <si>
    <t>York 1-2H</t>
  </si>
  <si>
    <t>Sonoyta 2623 3AH</t>
  </si>
  <si>
    <t>Lloyd 1-25XH</t>
  </si>
  <si>
    <t>Winters 1H-6X</t>
  </si>
  <si>
    <t>Kingfisher</t>
  </si>
  <si>
    <t>Edra 1H</t>
  </si>
  <si>
    <t>Biggio 1909 7-1LOH</t>
  </si>
  <si>
    <t>Born Free 30 2AH</t>
  </si>
  <si>
    <t>Born Free 30 2H</t>
  </si>
  <si>
    <t>Luke 1909 21-1LOH</t>
  </si>
  <si>
    <t>Murray 1-33H</t>
  </si>
  <si>
    <t>Pedlik 10-1H</t>
  </si>
  <si>
    <t>Showboat 1003 1AH</t>
  </si>
  <si>
    <t>Pope 1H-26X</t>
  </si>
  <si>
    <t>Alan 1H-13X</t>
  </si>
  <si>
    <t>Lingo 1-13H</t>
  </si>
  <si>
    <t>Gary Hajek 2008 180LOH</t>
  </si>
  <si>
    <t>Garfield</t>
  </si>
  <si>
    <t>Dougherty Bros 1-18H</t>
  </si>
  <si>
    <t>Yost 1H-18X</t>
  </si>
  <si>
    <t>Geis 31-1H</t>
  </si>
  <si>
    <t>Dr J 1808 7-1UOH</t>
  </si>
  <si>
    <t>Richard 1H-32</t>
  </si>
  <si>
    <t>Rother 1H-5X</t>
  </si>
  <si>
    <t>Mike 1H-17X</t>
  </si>
  <si>
    <t>Bennie Racer 14 1H</t>
  </si>
  <si>
    <t>James 1H-2X</t>
  </si>
  <si>
    <t>Mueggenborg 1H-25X</t>
  </si>
  <si>
    <t>Wehmuller 1307 2-19MH</t>
  </si>
  <si>
    <t>Russell 1H-17X</t>
  </si>
  <si>
    <t>Cow's Face 0805 1H</t>
  </si>
  <si>
    <t>Best 20-1H</t>
  </si>
  <si>
    <t>Laura 1H-17X</t>
  </si>
  <si>
    <t>Jolee 1H-5</t>
  </si>
  <si>
    <t>Pribil 2007 27 21-1H</t>
  </si>
  <si>
    <t>Firestone 1-16MH</t>
  </si>
  <si>
    <t>Ralph 1H-15X</t>
  </si>
  <si>
    <t>Cakes 1907 22-1LOH</t>
  </si>
  <si>
    <t>Bohlman 1H-34X</t>
  </si>
  <si>
    <t>Whistle Pig 10 3H</t>
  </si>
  <si>
    <t>HRDY 1-11MH</t>
  </si>
  <si>
    <t>Scott 1H-23</t>
  </si>
  <si>
    <t>Okarche 1407 6H-12X</t>
  </si>
  <si>
    <t>Okarche 1H-12X</t>
  </si>
  <si>
    <t>Shimanek 1906 2-6MH</t>
  </si>
  <si>
    <t>Towne 1806 1-31MH</t>
  </si>
  <si>
    <t>Post 1706 1-30MH</t>
  </si>
  <si>
    <t>McCarthy 1H-30X</t>
  </si>
  <si>
    <t>Wittrock 1406 1-30MH</t>
  </si>
  <si>
    <t>Eve 1506 1-20MH</t>
  </si>
  <si>
    <t>Alphons 1H-29X</t>
  </si>
  <si>
    <t>Meyer 1406 2-4MH</t>
  </si>
  <si>
    <t>Anderson 1206 1-33WH</t>
  </si>
  <si>
    <t>Wilds 1206 1-4H</t>
  </si>
  <si>
    <t>Meyer 1106 1-21WH</t>
  </si>
  <si>
    <t>VOGT 1H-9X</t>
  </si>
  <si>
    <t>Peat 1606 1-26MH</t>
  </si>
  <si>
    <t>Meritt 12-1H</t>
  </si>
  <si>
    <t>Jacob 1605 1-8MH</t>
  </si>
  <si>
    <t>Buttercup 1905 1-5MH</t>
  </si>
  <si>
    <t>Power 1705 2-16MH</t>
  </si>
  <si>
    <t>Edwin 1805 4-22MH</t>
  </si>
  <si>
    <t>Cronkite 1505 4-14MH</t>
  </si>
  <si>
    <t>Garrett 1605 6A-36MH</t>
  </si>
  <si>
    <t>Curry 21X 1VH</t>
  </si>
  <si>
    <t>McClain</t>
  </si>
  <si>
    <t>SCOOP</t>
  </si>
  <si>
    <t>Meadors 1-28H</t>
  </si>
  <si>
    <t>Grady</t>
  </si>
  <si>
    <t>Kashmir 2-13WH</t>
  </si>
  <si>
    <t>Kashmir 1-13H</t>
  </si>
  <si>
    <t>Strassle 1-28-33XH</t>
  </si>
  <si>
    <t>Springer</t>
  </si>
  <si>
    <t>Sawyer 1-23H</t>
  </si>
  <si>
    <t>Allen 1H-29X</t>
  </si>
  <si>
    <t>McCorn 1H-18X</t>
  </si>
  <si>
    <t>Lillian 1-23-14XH</t>
  </si>
  <si>
    <t>Romanoff 1-25-24-13XH</t>
  </si>
  <si>
    <t>Ratliff 1H-22X</t>
  </si>
  <si>
    <t>Bridwell 1H-22X</t>
  </si>
  <si>
    <t>Omer 1-17H</t>
  </si>
  <si>
    <t>Triple Rimer 1-35-26XH</t>
  </si>
  <si>
    <t>Chester 1-32H</t>
  </si>
  <si>
    <t>Wendling 1H-30XR</t>
  </si>
  <si>
    <t>Harmon 1H-31XR</t>
  </si>
  <si>
    <t>Hayhurst 1H</t>
  </si>
  <si>
    <t>Shaw 1-12H</t>
  </si>
  <si>
    <t>May 7-21-16XH</t>
  </si>
  <si>
    <t>May 6-21-16XN</t>
  </si>
  <si>
    <t>Cooley 1-24H</t>
  </si>
  <si>
    <t>McBryde 1-26-23XH</t>
  </si>
  <si>
    <t>Bridwell 1-25H</t>
  </si>
  <si>
    <t>Tecate 1-34-3WXH</t>
  </si>
  <si>
    <t>Indultado 1-28-21-MXH</t>
  </si>
  <si>
    <t>Dogfish 1-31-30MXHR</t>
  </si>
  <si>
    <t>Dogfish 1-31-30MXH</t>
  </si>
  <si>
    <t>Copeland 1-36H</t>
  </si>
  <si>
    <t>Maximus 1-19-18WXH</t>
  </si>
  <si>
    <t>Lynda 26-23-1XH</t>
  </si>
  <si>
    <t>Leda Spark 1-33H</t>
  </si>
  <si>
    <t>Lori Ann 1-6-7XH</t>
  </si>
  <si>
    <t>Garvin</t>
  </si>
  <si>
    <t>Cuadrilla 1-3-10 WXH</t>
  </si>
  <si>
    <t>Castle 1-8SH</t>
  </si>
  <si>
    <t>Muleta 1-16GH</t>
  </si>
  <si>
    <t>Prince 1-17X8H</t>
  </si>
  <si>
    <t>Nix 1-20</t>
  </si>
  <si>
    <t>Williamson 1-20</t>
  </si>
  <si>
    <t>Wertz Trust 1-26-23XH</t>
  </si>
  <si>
    <t>Auld 1H-3</t>
  </si>
  <si>
    <t>Nancy J 1-28H</t>
  </si>
  <si>
    <t>Tannenbaum 1-23H</t>
  </si>
  <si>
    <t>Murdock 4-30X31H</t>
  </si>
  <si>
    <t>Orin 2-9H</t>
  </si>
  <si>
    <t>Stephens</t>
  </si>
  <si>
    <t>Celesta 1-5-32XH</t>
  </si>
  <si>
    <t>Hatchett 1H-33XR</t>
  </si>
  <si>
    <t>Robert Jo 1-8H</t>
  </si>
  <si>
    <t>Virginia 1H-4X</t>
  </si>
  <si>
    <t>Kessinger 1-11-2XH</t>
  </si>
  <si>
    <t>Jarred 1H-9X</t>
  </si>
  <si>
    <t>Clarence 1H-14X</t>
  </si>
  <si>
    <t>Wilbern 1-15H</t>
  </si>
  <si>
    <t>Pr/C17</t>
  </si>
  <si>
    <t>Ph/C18</t>
  </si>
  <si>
    <t>Pr/Ph</t>
  </si>
  <si>
    <t>DBT/P</t>
  </si>
  <si>
    <t>UWI</t>
  </si>
  <si>
    <t>Latitude</t>
  </si>
  <si>
    <t>Longitude</t>
  </si>
  <si>
    <t>Reservoir</t>
  </si>
  <si>
    <t>%BS-4</t>
  </si>
  <si>
    <t>%BS-5</t>
  </si>
  <si>
    <t>%BS-6</t>
  </si>
  <si>
    <t>Well Information</t>
  </si>
  <si>
    <t>Bulk Composition</t>
  </si>
  <si>
    <t>Tricyclic/(Tricyclic+Pentacyclic)</t>
  </si>
  <si>
    <t>C31HHI</t>
  </si>
  <si>
    <t>C32HHI</t>
  </si>
  <si>
    <t>C33HHI</t>
  </si>
  <si>
    <t>C34HHI</t>
  </si>
  <si>
    <t>C35HHI</t>
  </si>
  <si>
    <t>Dia/Total Sterane</t>
  </si>
  <si>
    <t>TA[I]/TA[I+II]</t>
  </si>
  <si>
    <t>Rc%</t>
  </si>
  <si>
    <t>MDR</t>
  </si>
  <si>
    <t>%MCH</t>
  </si>
  <si>
    <t>%n-C7</t>
  </si>
  <si>
    <t>%Tol</t>
  </si>
  <si>
    <t>2-/3-MH</t>
  </si>
  <si>
    <t>Expulsion Temp</t>
  </si>
  <si>
    <t>Normality</t>
  </si>
  <si>
    <t>4-+3-MDA</t>
  </si>
  <si>
    <t>Paraffinicity</t>
  </si>
  <si>
    <t>Dahl Plot</t>
  </si>
  <si>
    <t>KC 1-36</t>
  </si>
  <si>
    <t>Woodford Upper</t>
  </si>
  <si>
    <t>Woodford Lower</t>
  </si>
  <si>
    <t>John 1H-5X</t>
  </si>
  <si>
    <t>Woodford Middle</t>
  </si>
  <si>
    <t>ABCDS 1-6H</t>
  </si>
  <si>
    <t>Core Sample</t>
  </si>
  <si>
    <t>Formation</t>
  </si>
  <si>
    <t>Extract-ID</t>
  </si>
  <si>
    <r>
      <t>Breckenridge 27-20</t>
    </r>
    <r>
      <rPr>
        <i/>
        <sz val="10"/>
        <color rgb="FF000000"/>
        <rFont val="Calibri"/>
        <family val="2"/>
      </rPr>
      <t>N-</t>
    </r>
    <r>
      <rPr>
        <sz val="10"/>
        <color rgb="FF000000"/>
        <rFont val="Calibri"/>
        <family val="2"/>
      </rPr>
      <t>17W 1H</t>
    </r>
  </si>
  <si>
    <r>
      <t>Simba 12-14</t>
    </r>
    <r>
      <rPr>
        <i/>
        <sz val="10"/>
        <color rgb="FF000000"/>
        <rFont val="Calibri"/>
        <family val="2"/>
      </rPr>
      <t>N-</t>
    </r>
    <r>
      <rPr>
        <sz val="10"/>
        <color rgb="FF000000"/>
        <rFont val="Calibri"/>
        <family val="2"/>
      </rPr>
      <t>8W 1H</t>
    </r>
  </si>
  <si>
    <t>C19TT ppm</t>
  </si>
  <si>
    <t>C20TT ppm</t>
  </si>
  <si>
    <t>C21TT ppm</t>
  </si>
  <si>
    <t>C22TT ppm</t>
  </si>
  <si>
    <t>C23TT ppm</t>
  </si>
  <si>
    <t>C24TT ppm</t>
  </si>
  <si>
    <t>C25TT ppm</t>
  </si>
  <si>
    <t>C26TT(S) ppm</t>
  </si>
  <si>
    <t>C26TT(R)  ppm</t>
  </si>
  <si>
    <t>C28TT(S) ppm</t>
  </si>
  <si>
    <t>C28TT(R)  ppm</t>
  </si>
  <si>
    <t>C29TT(S) ppm</t>
  </si>
  <si>
    <t>C29TT(R)  ppm</t>
  </si>
  <si>
    <t>C30TT(S) ppm</t>
  </si>
  <si>
    <t>C31TT(S) ppm</t>
  </si>
  <si>
    <t>C31TT(R)  ppm</t>
  </si>
  <si>
    <t>C33TT+ ppm</t>
  </si>
  <si>
    <t>C24TET ppm</t>
  </si>
  <si>
    <t>CSIA</t>
  </si>
  <si>
    <r>
      <t>Oil δ</t>
    </r>
    <r>
      <rPr>
        <b/>
        <vertAlign val="superscript"/>
        <sz val="10"/>
        <color rgb="FFFFFFFF"/>
        <rFont val="Calibri"/>
        <family val="2"/>
      </rPr>
      <t>13</t>
    </r>
    <r>
      <rPr>
        <b/>
        <sz val="10"/>
        <color rgb="FFFFFFFF"/>
        <rFont val="Calibri"/>
        <family val="2"/>
      </rPr>
      <t>C</t>
    </r>
  </si>
  <si>
    <t>TVD Meters</t>
  </si>
  <si>
    <t>TVD Feet</t>
  </si>
  <si>
    <t>C22/C21TT</t>
  </si>
  <si>
    <t>C24/C23TT</t>
  </si>
  <si>
    <t>C24TET/C26TT</t>
  </si>
  <si>
    <t>C29Sterane ppm</t>
  </si>
  <si>
    <t>C30 Sterane Index</t>
  </si>
  <si>
    <t>%C27 Sterane</t>
  </si>
  <si>
    <t>%C28 Sterane</t>
  </si>
  <si>
    <t>%C29 Sterane</t>
  </si>
  <si>
    <t>BS4/(BS4-6)</t>
  </si>
  <si>
    <t>BS5/(BS4-6)</t>
  </si>
  <si>
    <t>BS6/(BS4-6)</t>
  </si>
  <si>
    <t>C27/(C27-C29) Sterane</t>
  </si>
  <si>
    <t>C28/(C27-C29) Sterane</t>
  </si>
  <si>
    <t>C29/(C27-C29) Sterane</t>
  </si>
  <si>
    <t>Well Key</t>
  </si>
  <si>
    <t>STACK 1</t>
  </si>
  <si>
    <t>STACK 2</t>
  </si>
  <si>
    <t>SCOOP 2</t>
  </si>
  <si>
    <t>SCOOP 1</t>
  </si>
  <si>
    <t>Organofacies</t>
  </si>
  <si>
    <t>K1</t>
  </si>
  <si>
    <t>Ts ppm</t>
  </si>
  <si>
    <t>C28H ppm</t>
  </si>
  <si>
    <t>C29H ppm</t>
  </si>
  <si>
    <t>C29Ts ppm</t>
  </si>
  <si>
    <t>C30DH ppm</t>
  </si>
  <si>
    <t>C30H ppm</t>
  </si>
  <si>
    <t>C31H (S) ppm</t>
  </si>
  <si>
    <t>C31H (R) ppm</t>
  </si>
  <si>
    <t>C32H (S) ppm</t>
  </si>
  <si>
    <t>C32H (R) ppm</t>
  </si>
  <si>
    <t>C33H (S) ppm</t>
  </si>
  <si>
    <t>C33H (R) ppm</t>
  </si>
  <si>
    <t>C34H (S) ppm</t>
  </si>
  <si>
    <t>C34H (R) ppm</t>
  </si>
  <si>
    <t>C35H (S) ppm</t>
  </si>
  <si>
    <t>C35H (R) ppm</t>
  </si>
  <si>
    <t>Heptane Ratio</t>
  </si>
  <si>
    <t>Isoheptane Ratio</t>
  </si>
  <si>
    <t>nC4 δ13C</t>
  </si>
  <si>
    <t>iC4 δ13C</t>
  </si>
  <si>
    <t>iC5 δ13C</t>
  </si>
  <si>
    <t>nC5 δ13C</t>
  </si>
  <si>
    <t>2-MP δ13C</t>
  </si>
  <si>
    <t>3-MP δ13C</t>
  </si>
  <si>
    <t>nC6 δ13C</t>
  </si>
  <si>
    <t>MCP δ13C</t>
  </si>
  <si>
    <t>BZN δ13C</t>
  </si>
  <si>
    <t>CH δ13C</t>
  </si>
  <si>
    <t>2-MH δ13C</t>
  </si>
  <si>
    <t>1,1-DMCP δ13C</t>
  </si>
  <si>
    <t>3-MH δ13C</t>
  </si>
  <si>
    <t>C-1,3-DMCP δ13C</t>
  </si>
  <si>
    <t>T-1,3-DMCP δ13C</t>
  </si>
  <si>
    <t>T-1,2-DMCP δ13C</t>
  </si>
  <si>
    <t>nC7 δ13C</t>
  </si>
  <si>
    <t>MCH δ13C</t>
  </si>
  <si>
    <t>TOL δ13C</t>
  </si>
  <si>
    <t>nC8 δ13C</t>
  </si>
  <si>
    <t>nC9 δ13C</t>
  </si>
  <si>
    <t>nC10 δ13C</t>
  </si>
  <si>
    <t>nC11 δ13C</t>
  </si>
  <si>
    <t>nC12 δ13C</t>
  </si>
  <si>
    <t>nC13 δ13C</t>
  </si>
  <si>
    <t>nC14 δ13C</t>
  </si>
  <si>
    <t>nC15 δ13C</t>
  </si>
  <si>
    <t>nC16 δ13C</t>
  </si>
  <si>
    <t>C35/C34H</t>
  </si>
  <si>
    <t>C35/C31-35H</t>
  </si>
  <si>
    <t>C29/C30H</t>
  </si>
  <si>
    <t>C31-35/C30H</t>
  </si>
  <si>
    <t>Tricyclic &amp; Tetracyclic Terpanes ppm</t>
  </si>
  <si>
    <t>Hopanes ppm</t>
  </si>
  <si>
    <t>Terpenoid Parameters</t>
  </si>
  <si>
    <t>(Dia)Sterane Parameters</t>
  </si>
  <si>
    <t>Aromatic Parameters</t>
  </si>
  <si>
    <t>Light Hydrocarbon Parameters</t>
  </si>
  <si>
    <t>Alkane/Isoprenoid Parameters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</si>
</sst>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i/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vertAlign val="superscript"/>
      <sz val="10"/>
      <color rgb="FFFFFFFF"/>
      <name val="Calibri"/>
      <family val="2"/>
    </font>
    <font>
      <b/>
      <sz val="10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9" fontId="4" fillId="0" borderId="0" xfId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9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1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164" formatCode="0.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numFmt numFmtId="2" formatCode="0.0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scheme val="none"/>
      </font>
      <fill>
        <patternFill patternType="solid">
          <fgColor indexed="64"/>
          <bgColor rgb="FF0000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2:DK173" totalsRowShown="0" headerRowDxfId="141" dataDxfId="140">
  <autoFilter ref="A2:DK173" xr:uid="{00000000-0009-0000-0100-000003000000}"/>
  <sortState xmlns:xlrd2="http://schemas.microsoft.com/office/spreadsheetml/2017/richdata2" ref="A3:CR173">
    <sortCondition ref="A2:A173"/>
  </sortState>
  <tableColumns count="115">
    <tableColumn id="2" xr3:uid="{00000000-0010-0000-0000-000002000000}" name="Well Key" dataDxfId="139"/>
    <tableColumn id="3" xr3:uid="{00000000-0010-0000-0000-000003000000}" name="Well Name" dataDxfId="138"/>
    <tableColumn id="4" xr3:uid="{00000000-0010-0000-0000-000004000000}" name="UWI" dataDxfId="137"/>
    <tableColumn id="5" xr3:uid="{00000000-0010-0000-0000-000005000000}" name="County" dataDxfId="136"/>
    <tableColumn id="6" xr3:uid="{00000000-0010-0000-0000-000006000000}" name="Play Region" dataDxfId="135"/>
    <tableColumn id="7" xr3:uid="{00000000-0010-0000-0000-000007000000}" name="Reservoir" dataDxfId="134"/>
    <tableColumn id="1" xr3:uid="{00000000-0010-0000-0000-000001000000}" name="Organofacies" dataDxfId="133"/>
    <tableColumn id="8" xr3:uid="{00000000-0010-0000-0000-000008000000}" name="Latitude" dataDxfId="132"/>
    <tableColumn id="9" xr3:uid="{00000000-0010-0000-0000-000009000000}" name="Longitude" dataDxfId="131"/>
    <tableColumn id="10" xr3:uid="{00000000-0010-0000-0000-00000A000000}" name="TVD Feet" dataDxfId="130"/>
    <tableColumn id="97" xr3:uid="{00000000-0010-0000-0000-000061000000}" name="TVD Meters" dataDxfId="129"/>
    <tableColumn id="11" xr3:uid="{00000000-0010-0000-0000-00000B000000}" name="API Gravity" dataDxfId="128"/>
    <tableColumn id="12" xr3:uid="{00000000-0010-0000-0000-00000C000000}" name="IP GOR" dataDxfId="127"/>
    <tableColumn id="13" xr3:uid="{00000000-0010-0000-0000-00000D000000}" name="Oil δ13C" dataDxfId="126"/>
    <tableColumn id="14" xr3:uid="{00000000-0010-0000-0000-00000E000000}" name="Sat/(Aro+NSO)" dataDxfId="125"/>
    <tableColumn id="15" xr3:uid="{00000000-0010-0000-0000-00000F000000}" name="Pr/C17" dataDxfId="124"/>
    <tableColumn id="16" xr3:uid="{00000000-0010-0000-0000-000010000000}" name="Ph/C18" dataDxfId="123"/>
    <tableColumn id="17" xr3:uid="{00000000-0010-0000-0000-000011000000}" name="Pr/Ph" dataDxfId="122"/>
    <tableColumn id="18" xr3:uid="{00000000-0010-0000-0000-000012000000}" name="BS4/(BS4-6)" dataDxfId="121" dataCellStyle="Percent"/>
    <tableColumn id="19" xr3:uid="{00000000-0010-0000-0000-000013000000}" name="BS5/(BS4-6)" dataDxfId="120" dataCellStyle="Percent"/>
    <tableColumn id="20" xr3:uid="{00000000-0010-0000-0000-000014000000}" name="BS6/(BS4-6)" dataDxfId="119" dataCellStyle="Percent"/>
    <tableColumn id="21" xr3:uid="{00000000-0010-0000-0000-000015000000}" name="C19TT ppm" dataDxfId="118"/>
    <tableColumn id="22" xr3:uid="{00000000-0010-0000-0000-000016000000}" name="C20TT ppm" dataDxfId="117"/>
    <tableColumn id="23" xr3:uid="{00000000-0010-0000-0000-000017000000}" name="C21TT ppm" dataDxfId="116"/>
    <tableColumn id="24" xr3:uid="{00000000-0010-0000-0000-000018000000}" name="C22TT ppm" dataDxfId="115"/>
    <tableColumn id="25" xr3:uid="{00000000-0010-0000-0000-000019000000}" name="C23TT ppm" dataDxfId="114"/>
    <tableColumn id="26" xr3:uid="{00000000-0010-0000-0000-00001A000000}" name="C24TT ppm" dataDxfId="113"/>
    <tableColumn id="27" xr3:uid="{00000000-0010-0000-0000-00001B000000}" name="C25TT ppm" dataDxfId="112"/>
    <tableColumn id="28" xr3:uid="{00000000-0010-0000-0000-00001C000000}" name="C26TT(S) ppm" dataDxfId="111"/>
    <tableColumn id="29" xr3:uid="{00000000-0010-0000-0000-00001D000000}" name="C26TT(R)  ppm" dataDxfId="110"/>
    <tableColumn id="30" xr3:uid="{00000000-0010-0000-0000-00001E000000}" name="C28TT(S) ppm" dataDxfId="109"/>
    <tableColumn id="31" xr3:uid="{00000000-0010-0000-0000-00001F000000}" name="C28TT(R)  ppm" dataDxfId="108"/>
    <tableColumn id="32" xr3:uid="{00000000-0010-0000-0000-000020000000}" name="C29TT(S) ppm" dataDxfId="107"/>
    <tableColumn id="33" xr3:uid="{00000000-0010-0000-0000-000021000000}" name="C29TT(R)  ppm" dataDxfId="106"/>
    <tableColumn id="34" xr3:uid="{00000000-0010-0000-0000-000022000000}" name="C30TT(S) ppm" dataDxfId="105"/>
    <tableColumn id="35" xr3:uid="{00000000-0010-0000-0000-000023000000}" name="C31TT(S) ppm" dataDxfId="104"/>
    <tableColumn id="36" xr3:uid="{00000000-0010-0000-0000-000024000000}" name="C31TT(R)  ppm" dataDxfId="103"/>
    <tableColumn id="69" xr3:uid="{00000000-0010-0000-0000-000045000000}" name="C33TT+ ppm" dataDxfId="102"/>
    <tableColumn id="37" xr3:uid="{00000000-0010-0000-0000-000025000000}" name="C24TET ppm" dataDxfId="101"/>
    <tableColumn id="59" xr3:uid="{00000000-0010-0000-0000-00003B000000}" name="Ts ppm" dataDxfId="100"/>
    <tableColumn id="60" xr3:uid="{00000000-0010-0000-0000-00003C000000}" name="C28H ppm" dataDxfId="99"/>
    <tableColumn id="98" xr3:uid="{00000000-0010-0000-0000-000062000000}" name="C29H ppm" dataDxfId="98"/>
    <tableColumn id="100" xr3:uid="{00000000-0010-0000-0000-000064000000}" name="C29Ts ppm" dataDxfId="97"/>
    <tableColumn id="101" xr3:uid="{00000000-0010-0000-0000-000065000000}" name="C30DH ppm" dataDxfId="96"/>
    <tableColumn id="102" xr3:uid="{00000000-0010-0000-0000-000066000000}" name="C30H ppm" dataDxfId="95"/>
    <tableColumn id="103" xr3:uid="{00000000-0010-0000-0000-000067000000}" name="C31H (S) ppm" dataDxfId="94"/>
    <tableColumn id="104" xr3:uid="{00000000-0010-0000-0000-000068000000}" name="C31H (R) ppm" dataDxfId="93"/>
    <tableColumn id="105" xr3:uid="{00000000-0010-0000-0000-000069000000}" name="C32H (S) ppm" dataDxfId="92"/>
    <tableColumn id="106" xr3:uid="{00000000-0010-0000-0000-00006A000000}" name="C32H (R) ppm" dataDxfId="91"/>
    <tableColumn id="107" xr3:uid="{00000000-0010-0000-0000-00006B000000}" name="C33H (S) ppm" dataDxfId="90"/>
    <tableColumn id="108" xr3:uid="{00000000-0010-0000-0000-00006C000000}" name="C33H (R) ppm" dataDxfId="89"/>
    <tableColumn id="109" xr3:uid="{00000000-0010-0000-0000-00006D000000}" name="C34H (S) ppm" dataDxfId="88"/>
    <tableColumn id="110" xr3:uid="{00000000-0010-0000-0000-00006E000000}" name="C34H (R) ppm" dataDxfId="87"/>
    <tableColumn id="111" xr3:uid="{00000000-0010-0000-0000-00006F000000}" name="C35H (S) ppm" dataDxfId="86"/>
    <tableColumn id="112" xr3:uid="{00000000-0010-0000-0000-000070000000}" name="C35H (R) ppm" dataDxfId="85"/>
    <tableColumn id="114" xr3:uid="{00000000-0010-0000-0000-000072000000}" name="C24TET/C26TT" dataDxfId="84">
      <calculatedColumnFormula>IF(Table3[[#This Row],[C26TT(S) ppm]]=0,"",Table3[[#This Row],[C24TET ppm]]/Table3[[#This Row],[C26TT(S) ppm]])</calculatedColumnFormula>
    </tableColumn>
    <tableColumn id="113" xr3:uid="{00000000-0010-0000-0000-000071000000}" name="Tricyclic/(Tricyclic+Pentacyclic)" dataDxfId="83">
      <calculatedColumnFormula>IF(SUM(V3:AL3,AN3:BC3)=0,"",SUM(V3:AL3)/SUM(V3:AL3,AN3:BC3))</calculatedColumnFormula>
    </tableColumn>
    <tableColumn id="40" xr3:uid="{00000000-0010-0000-0000-000028000000}" name="C31HHI" dataDxfId="82">
      <calculatedColumnFormula>IF(SUM(Table3[[#This Row],[C31H (S) ppm]:[C35H (R) ppm]])=0,"",SUM(Table3[[#This Row],[C31H (S) ppm]:[C31H (R) ppm]])/SUM(Table3[[#This Row],[C31H (S) ppm]:[C35H (R) ppm]]))</calculatedColumnFormula>
    </tableColumn>
    <tableColumn id="41" xr3:uid="{00000000-0010-0000-0000-000029000000}" name="C32HHI" dataDxfId="81">
      <calculatedColumnFormula>IF(SUM(Table3[[#This Row],[C31H (S) ppm]:[C35H (R) ppm]])=0,"",SUM(Table3[[#This Row],[C32H (S) ppm]:[C32H (R) ppm]])/SUM(Table3[[#This Row],[C31H (S) ppm]:[C35H (R) ppm]]))</calculatedColumnFormula>
    </tableColumn>
    <tableColumn id="42" xr3:uid="{00000000-0010-0000-0000-00002A000000}" name="C33HHI" dataDxfId="80">
      <calculatedColumnFormula>IF(SUM(Table3[[#This Row],[C31H (S) ppm]:[C35H (R) ppm]])=0,"",SUM(Table3[[#This Row],[C33H (S) ppm]:[C33H (R) ppm]])/SUM(Table3[[#This Row],[C31H (S) ppm]:[C35H (R) ppm]]))</calculatedColumnFormula>
    </tableColumn>
    <tableColumn id="43" xr3:uid="{00000000-0010-0000-0000-00002B000000}" name="C34HHI" dataDxfId="79">
      <calculatedColumnFormula>IF(SUM(Table3[[#This Row],[C31H (S) ppm]:[C35H (R) ppm]])=0,"",SUM(Table3[[#This Row],[C34H (S) ppm]:[C34H (R) ppm]])/SUM(Table3[[#This Row],[C31H (S) ppm]:[C35H (R) ppm]]))</calculatedColumnFormula>
    </tableColumn>
    <tableColumn id="44" xr3:uid="{00000000-0010-0000-0000-00002C000000}" name="C35HHI" dataDxfId="78">
      <calculatedColumnFormula>IF(SUM(Table3[[#This Row],[C31H (S) ppm]:[C35H (R) ppm]])=0,"",SUM(Table3[[#This Row],[C35H (S) ppm]:[C35H (R) ppm]])/SUM(Table3[[#This Row],[C31H (S) ppm]:[C35H (R) ppm]]))</calculatedColumnFormula>
    </tableColumn>
    <tableColumn id="45" xr3:uid="{00000000-0010-0000-0000-00002D000000}" name="C35/C34H" dataDxfId="77">
      <calculatedColumnFormula>IF(Table3[[#This Row],[C34H (S) ppm]]=0,"",Table3[[#This Row],[C35H (S) ppm]]/Table3[[#This Row],[C34H (S) ppm]])</calculatedColumnFormula>
    </tableColumn>
    <tableColumn id="46" xr3:uid="{00000000-0010-0000-0000-00002E000000}" name="C35/C31-35H" dataDxfId="76">
      <calculatedColumnFormula>Table3[[#This Row],[C35HHI]]</calculatedColumnFormula>
    </tableColumn>
    <tableColumn id="115" xr3:uid="{00000000-0010-0000-0000-000073000000}" name="C29/C30H" dataDxfId="75">
      <calculatedColumnFormula>IF(SUM(Table3[[#This Row],[C31H (S) ppm]:[C35H (R) ppm]])=0,"",Table3[[#This Row],[C29H ppm]]/Table3[[#This Row],[C30H ppm]])</calculatedColumnFormula>
    </tableColumn>
    <tableColumn id="116" xr3:uid="{00000000-0010-0000-0000-000074000000}" name="C31-35/C30H" dataDxfId="74">
      <calculatedColumnFormula>IF(SUM(Table3[[#This Row],[C31H (S) ppm]:[C35H (R) ppm]])=0,"",SUM(Table3[[#This Row],[C31H (S) ppm]:[C35H (R) ppm]])/Table3[[#This Row],[C30H ppm]])</calculatedColumnFormula>
    </tableColumn>
    <tableColumn id="47" xr3:uid="{00000000-0010-0000-0000-00002F000000}" name="C27/(C27-C29) Sterane" dataDxfId="73" dataCellStyle="Percent"/>
    <tableColumn id="48" xr3:uid="{00000000-0010-0000-0000-000030000000}" name="C28/(C27-C29) Sterane" dataDxfId="72" dataCellStyle="Percent"/>
    <tableColumn id="49" xr3:uid="{00000000-0010-0000-0000-000031000000}" name="C29/(C27-C29) Sterane" dataDxfId="71" dataCellStyle="Percent"/>
    <tableColumn id="50" xr3:uid="{00000000-0010-0000-0000-000032000000}" name="C30 Sterane Index" dataDxfId="70"/>
    <tableColumn id="51" xr3:uid="{00000000-0010-0000-0000-000033000000}" name="Dia/Total Sterane" dataDxfId="69"/>
    <tableColumn id="52" xr3:uid="{00000000-0010-0000-0000-000034000000}" name="DBT/P" dataDxfId="68"/>
    <tableColumn id="53" xr3:uid="{00000000-0010-0000-0000-000035000000}" name="TA[I]/TA[I+II]" dataDxfId="67"/>
    <tableColumn id="54" xr3:uid="{00000000-0010-0000-0000-000036000000}" name="Rc%" dataDxfId="66"/>
    <tableColumn id="55" xr3:uid="{00000000-0010-0000-0000-000037000000}" name="MDR" dataDxfId="65"/>
    <tableColumn id="56" xr3:uid="{00000000-0010-0000-0000-000038000000}" name="%MCH" dataDxfId="64" dataCellStyle="Percent"/>
    <tableColumn id="57" xr3:uid="{00000000-0010-0000-0000-000039000000}" name="%n-C7" dataDxfId="63" dataCellStyle="Percent"/>
    <tableColumn id="58" xr3:uid="{00000000-0010-0000-0000-00003A000000}" name="%Tol" dataDxfId="62" dataCellStyle="Percent"/>
    <tableColumn id="99" xr3:uid="{00000000-0010-0000-0000-000063000000}" name="K1" dataDxfId="61" dataCellStyle="Percent"/>
    <tableColumn id="61" xr3:uid="{00000000-0010-0000-0000-00003D000000}" name="2-/3-MH" dataDxfId="60"/>
    <tableColumn id="62" xr3:uid="{00000000-0010-0000-0000-00003E000000}" name="Expulsion Temp" dataDxfId="59"/>
    <tableColumn id="63" xr3:uid="{00000000-0010-0000-0000-00003F000000}" name="Heptane Ratio" dataDxfId="58"/>
    <tableColumn id="64" xr3:uid="{00000000-0010-0000-0000-000040000000}" name="Isoheptane Ratio" dataDxfId="57"/>
    <tableColumn id="65" xr3:uid="{00000000-0010-0000-0000-000041000000}" name="Normality" dataDxfId="56"/>
    <tableColumn id="66" xr3:uid="{00000000-0010-0000-0000-000042000000}" name="Paraffinicity" dataDxfId="55"/>
    <tableColumn id="67" xr3:uid="{00000000-0010-0000-0000-000043000000}" name="C29Sterane ppm" dataDxfId="54"/>
    <tableColumn id="68" xr3:uid="{00000000-0010-0000-0000-000044000000}" name="4-+3-MDA" dataDxfId="53"/>
    <tableColumn id="38" xr3:uid="{00000000-0010-0000-0000-000026000000}" name="iC4 δ13C" dataDxfId="52"/>
    <tableColumn id="70" xr3:uid="{00000000-0010-0000-0000-000046000000}" name="nC4 δ13C" dataDxfId="51"/>
    <tableColumn id="71" xr3:uid="{00000000-0010-0000-0000-000047000000}" name="iC5 δ13C" dataDxfId="50"/>
    <tableColumn id="72" xr3:uid="{00000000-0010-0000-0000-000048000000}" name="nC5 δ13C" dataDxfId="49"/>
    <tableColumn id="73" xr3:uid="{00000000-0010-0000-0000-000049000000}" name="2-MP δ13C" dataDxfId="48"/>
    <tableColumn id="74" xr3:uid="{00000000-0010-0000-0000-00004A000000}" name="3-MP δ13C" dataDxfId="47"/>
    <tableColumn id="75" xr3:uid="{00000000-0010-0000-0000-00004B000000}" name="nC6 δ13C" dataDxfId="46"/>
    <tableColumn id="76" xr3:uid="{00000000-0010-0000-0000-00004C000000}" name="MCP δ13C" dataDxfId="45"/>
    <tableColumn id="77" xr3:uid="{00000000-0010-0000-0000-00004D000000}" name="BZN δ13C" dataDxfId="44"/>
    <tableColumn id="78" xr3:uid="{00000000-0010-0000-0000-00004E000000}" name="CH δ13C" dataDxfId="43"/>
    <tableColumn id="79" xr3:uid="{00000000-0010-0000-0000-00004F000000}" name="2-MH δ13C" dataDxfId="42"/>
    <tableColumn id="80" xr3:uid="{00000000-0010-0000-0000-000050000000}" name="1,1-DMCP δ13C" dataDxfId="41"/>
    <tableColumn id="81" xr3:uid="{00000000-0010-0000-0000-000051000000}" name="3-MH δ13C" dataDxfId="40"/>
    <tableColumn id="82" xr3:uid="{00000000-0010-0000-0000-000052000000}" name="C-1,3-DMCP δ13C" dataDxfId="39"/>
    <tableColumn id="83" xr3:uid="{00000000-0010-0000-0000-000053000000}" name="T-1,3-DMCP δ13C" dataDxfId="38"/>
    <tableColumn id="84" xr3:uid="{00000000-0010-0000-0000-000054000000}" name="T-1,2-DMCP δ13C" dataDxfId="37"/>
    <tableColumn id="85" xr3:uid="{00000000-0010-0000-0000-000055000000}" name="nC7 δ13C" dataDxfId="36"/>
    <tableColumn id="86" xr3:uid="{00000000-0010-0000-0000-000056000000}" name="MCH δ13C" dataDxfId="35"/>
    <tableColumn id="87" xr3:uid="{00000000-0010-0000-0000-000057000000}" name="TOL δ13C" dataDxfId="34"/>
    <tableColumn id="88" xr3:uid="{00000000-0010-0000-0000-000058000000}" name="nC8 δ13C" dataDxfId="33"/>
    <tableColumn id="89" xr3:uid="{00000000-0010-0000-0000-000059000000}" name="nC9 δ13C" dataDxfId="32"/>
    <tableColumn id="90" xr3:uid="{00000000-0010-0000-0000-00005A000000}" name="nC10 δ13C" dataDxfId="31"/>
    <tableColumn id="91" xr3:uid="{00000000-0010-0000-0000-00005B000000}" name="nC11 δ13C" dataDxfId="30"/>
    <tableColumn id="92" xr3:uid="{00000000-0010-0000-0000-00005C000000}" name="nC12 δ13C" dataDxfId="29"/>
    <tableColumn id="93" xr3:uid="{00000000-0010-0000-0000-00005D000000}" name="nC13 δ13C" dataDxfId="28"/>
    <tableColumn id="94" xr3:uid="{00000000-0010-0000-0000-00005E000000}" name="nC14 δ13C" dataDxfId="27"/>
    <tableColumn id="95" xr3:uid="{00000000-0010-0000-0000-00005F000000}" name="nC15 δ13C" dataDxfId="26"/>
    <tableColumn id="96" xr3:uid="{00000000-0010-0000-0000-000060000000}" name="nC16 δ13C" dataDxfId="25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W12" totalsRowShown="0" headerRowDxfId="24" dataDxfId="23">
  <autoFilter ref="A1:W12" xr:uid="{00000000-0009-0000-0100-000002000000}"/>
  <sortState xmlns:xlrd2="http://schemas.microsoft.com/office/spreadsheetml/2017/richdata2" ref="A2:E12">
    <sortCondition ref="B1:B12"/>
  </sortState>
  <tableColumns count="23">
    <tableColumn id="1" xr3:uid="{00000000-0010-0000-0100-000001000000}" name="Extract-ID" dataDxfId="22"/>
    <tableColumn id="12" xr3:uid="{00000000-0010-0000-0100-00000C000000}" name="Core Sample" dataDxfId="21"/>
    <tableColumn id="2" xr3:uid="{00000000-0010-0000-0100-000002000000}" name="TVD Feet" dataDxfId="20"/>
    <tableColumn id="6" xr3:uid="{00000000-0010-0000-0100-000006000000}" name="TVD Meters" dataDxfId="19">
      <calculatedColumnFormula>Table2[[#This Row],[TVD Feet]]/3.28084</calculatedColumnFormula>
    </tableColumn>
    <tableColumn id="11" xr3:uid="{00000000-0010-0000-0100-00000B000000}" name="UWI" dataDxfId="18"/>
    <tableColumn id="10" xr3:uid="{00000000-0010-0000-0100-00000A000000}" name="County" dataDxfId="17"/>
    <tableColumn id="9" xr3:uid="{00000000-0010-0000-0100-000009000000}" name="Play Region" dataDxfId="16"/>
    <tableColumn id="5" xr3:uid="{00000000-0010-0000-0100-000005000000}" name="Formation" dataDxfId="15"/>
    <tableColumn id="3" xr3:uid="{00000000-0010-0000-0100-000003000000}" name="Latitude" dataDxfId="14"/>
    <tableColumn id="4" xr3:uid="{00000000-0010-0000-0100-000004000000}" name="Longitude" dataDxfId="13"/>
    <tableColumn id="7" xr3:uid="{00000000-0010-0000-0100-000007000000}" name="DBT/P" dataDxfId="12"/>
    <tableColumn id="8" xr3:uid="{00000000-0010-0000-0100-000008000000}" name="Pr/Ph" dataDxfId="11"/>
    <tableColumn id="13" xr3:uid="{00000000-0010-0000-0100-00000D000000}" name="%BS-4" dataDxfId="10" dataCellStyle="Percent"/>
    <tableColumn id="14" xr3:uid="{00000000-0010-0000-0100-00000E000000}" name="%BS-5" dataDxfId="9" dataCellStyle="Percent"/>
    <tableColumn id="15" xr3:uid="{00000000-0010-0000-0100-00000F000000}" name="%BS-6" dataDxfId="8" dataCellStyle="Percent"/>
    <tableColumn id="16" xr3:uid="{00000000-0010-0000-0100-000010000000}" name="C22/C21TT" dataDxfId="7"/>
    <tableColumn id="17" xr3:uid="{00000000-0010-0000-0100-000011000000}" name="C24/C23TT" dataDxfId="6"/>
    <tableColumn id="18" xr3:uid="{00000000-0010-0000-0100-000012000000}" name="C24TET/C26TT" dataDxfId="5"/>
    <tableColumn id="19" xr3:uid="{00000000-0010-0000-0100-000013000000}" name="%C27 Sterane" dataDxfId="4" dataCellStyle="Percent"/>
    <tableColumn id="20" xr3:uid="{00000000-0010-0000-0100-000014000000}" name="%C28 Sterane" dataDxfId="3" dataCellStyle="Percent"/>
    <tableColumn id="21" xr3:uid="{00000000-0010-0000-0100-000015000000}" name="%C29 Sterane" dataDxfId="2" dataCellStyle="Percent"/>
    <tableColumn id="22" xr3:uid="{00000000-0010-0000-0100-000016000000}" name="C30 Sterane Index" dataDxfId="1"/>
    <tableColumn id="23" xr3:uid="{00000000-0010-0000-0100-000017000000}" name="Dia/Total Sterane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173"/>
  <sheetViews>
    <sheetView tabSelected="1" workbookViewId="0">
      <pane xSplit="1" ySplit="2" topLeftCell="CP3" activePane="bottomRight" state="frozen"/>
      <selection pane="topRight" activeCell="B1" sqref="B1"/>
      <selection pane="bottomLeft" activeCell="A3" sqref="A3"/>
      <selection pane="bottomRight" activeCell="J10" sqref="J10"/>
    </sheetView>
  </sheetViews>
  <sheetFormatPr defaultRowHeight="14.4" x14ac:dyDescent="0.3"/>
  <cols>
    <col min="1" max="1" width="9.33203125" bestFit="1" customWidth="1"/>
    <col min="2" max="2" width="17" customWidth="1"/>
    <col min="3" max="3" width="10.44140625" customWidth="1"/>
    <col min="4" max="4" width="11" bestFit="1" customWidth="1"/>
    <col min="5" max="5" width="9.109375" customWidth="1"/>
    <col min="6" max="7" width="10.6640625" customWidth="1"/>
    <col min="8" max="8" width="9.44140625" customWidth="1"/>
    <col min="9" max="9" width="9.33203125" bestFit="1" customWidth="1"/>
    <col min="10" max="10" width="9.88671875" customWidth="1"/>
    <col min="11" max="11" width="9.33203125" bestFit="1" customWidth="1"/>
    <col min="12" max="12" width="9.33203125" customWidth="1"/>
    <col min="13" max="13" width="10.44140625" customWidth="1"/>
    <col min="14" max="15" width="9.33203125" bestFit="1" customWidth="1"/>
    <col min="16" max="16" width="12.5546875" customWidth="1"/>
    <col min="17" max="19" width="9.33203125" bestFit="1" customWidth="1"/>
    <col min="57" max="57" width="10.44140625" style="23" customWidth="1"/>
    <col min="58" max="58" width="12.44140625" customWidth="1"/>
    <col min="64" max="66" width="11" customWidth="1"/>
    <col min="67" max="67" width="13.109375" customWidth="1"/>
    <col min="68" max="71" width="14" customWidth="1"/>
    <col min="72" max="72" width="14.6640625" customWidth="1"/>
    <col min="73" max="73" width="9.33203125" bestFit="1" customWidth="1"/>
    <col min="74" max="74" width="12" customWidth="1"/>
    <col min="75" max="78" width="9.33203125" bestFit="1" customWidth="1"/>
    <col min="79" max="79" width="10.6640625" customWidth="1"/>
    <col min="80" max="80" width="10.6640625" bestFit="1" customWidth="1"/>
    <col min="81" max="81" width="9.44140625" bestFit="1" customWidth="1"/>
    <col min="82" max="82" width="13.44140625" customWidth="1"/>
    <col min="83" max="83" width="9.44140625" bestFit="1" customWidth="1"/>
    <col min="84" max="84" width="10.5546875" customWidth="1"/>
    <col min="85" max="85" width="9.6640625" customWidth="1"/>
    <col min="86" max="86" width="11" customWidth="1"/>
    <col min="87" max="87" width="14.33203125" customWidth="1"/>
    <col min="88" max="88" width="9.88671875" customWidth="1"/>
  </cols>
  <sheetData>
    <row r="1" spans="1:115" ht="15" thickBot="1" x14ac:dyDescent="0.35">
      <c r="A1" s="24" t="s">
        <v>205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9" t="s">
        <v>206</v>
      </c>
      <c r="M1" s="29"/>
      <c r="N1" s="29"/>
      <c r="O1" s="29"/>
      <c r="P1" s="28" t="s">
        <v>336</v>
      </c>
      <c r="Q1" s="28"/>
      <c r="R1" s="28"/>
      <c r="S1" s="27" t="s">
        <v>330</v>
      </c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6" t="s">
        <v>331</v>
      </c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5" t="s">
        <v>332</v>
      </c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34" t="s">
        <v>333</v>
      </c>
      <c r="BP1" s="34"/>
      <c r="BQ1" s="34"/>
      <c r="BR1" s="34"/>
      <c r="BS1" s="34"/>
      <c r="BT1" s="33" t="s">
        <v>334</v>
      </c>
      <c r="BU1" s="33"/>
      <c r="BV1" s="33"/>
      <c r="BW1" s="33"/>
      <c r="BX1" s="32" t="s">
        <v>335</v>
      </c>
      <c r="BY1" s="32"/>
      <c r="BZ1" s="32"/>
      <c r="CA1" s="32"/>
      <c r="CB1" s="32"/>
      <c r="CC1" s="32"/>
      <c r="CD1" s="32"/>
      <c r="CE1" s="32"/>
      <c r="CF1" s="32"/>
      <c r="CG1" s="32"/>
      <c r="CH1" s="31" t="s">
        <v>225</v>
      </c>
      <c r="CI1" s="31"/>
      <c r="CJ1" s="30" t="s">
        <v>255</v>
      </c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</row>
    <row r="2" spans="1:115" ht="15" x14ac:dyDescent="0.3">
      <c r="A2" s="9" t="s">
        <v>273</v>
      </c>
      <c r="B2" s="9" t="s">
        <v>0</v>
      </c>
      <c r="C2" s="9" t="s">
        <v>198</v>
      </c>
      <c r="D2" s="9" t="s">
        <v>1</v>
      </c>
      <c r="E2" s="9" t="s">
        <v>2</v>
      </c>
      <c r="F2" s="9" t="s">
        <v>201</v>
      </c>
      <c r="G2" s="9" t="s">
        <v>278</v>
      </c>
      <c r="H2" s="9" t="s">
        <v>199</v>
      </c>
      <c r="I2" s="9" t="s">
        <v>200</v>
      </c>
      <c r="J2" s="9" t="s">
        <v>258</v>
      </c>
      <c r="K2" s="9" t="s">
        <v>257</v>
      </c>
      <c r="L2" s="9" t="s">
        <v>3</v>
      </c>
      <c r="M2" s="9" t="s">
        <v>4</v>
      </c>
      <c r="N2" s="9" t="s">
        <v>256</v>
      </c>
      <c r="O2" s="10" t="s">
        <v>5</v>
      </c>
      <c r="P2" s="11" t="s">
        <v>194</v>
      </c>
      <c r="Q2" s="11" t="s">
        <v>195</v>
      </c>
      <c r="R2" s="11" t="s">
        <v>196</v>
      </c>
      <c r="S2" s="11" t="s">
        <v>267</v>
      </c>
      <c r="T2" s="11" t="s">
        <v>268</v>
      </c>
      <c r="U2" s="11" t="s">
        <v>269</v>
      </c>
      <c r="V2" s="11" t="s">
        <v>237</v>
      </c>
      <c r="W2" s="11" t="s">
        <v>238</v>
      </c>
      <c r="X2" s="11" t="s">
        <v>239</v>
      </c>
      <c r="Y2" s="11" t="s">
        <v>240</v>
      </c>
      <c r="Z2" s="11" t="s">
        <v>241</v>
      </c>
      <c r="AA2" s="11" t="s">
        <v>242</v>
      </c>
      <c r="AB2" s="11" t="s">
        <v>243</v>
      </c>
      <c r="AC2" s="11" t="s">
        <v>244</v>
      </c>
      <c r="AD2" s="11" t="s">
        <v>245</v>
      </c>
      <c r="AE2" s="11" t="s">
        <v>246</v>
      </c>
      <c r="AF2" s="11" t="s">
        <v>247</v>
      </c>
      <c r="AG2" s="11" t="s">
        <v>248</v>
      </c>
      <c r="AH2" s="11" t="s">
        <v>249</v>
      </c>
      <c r="AI2" s="11" t="s">
        <v>250</v>
      </c>
      <c r="AJ2" s="11" t="s">
        <v>251</v>
      </c>
      <c r="AK2" s="11" t="s">
        <v>252</v>
      </c>
      <c r="AL2" s="11" t="s">
        <v>253</v>
      </c>
      <c r="AM2" s="11" t="s">
        <v>254</v>
      </c>
      <c r="AN2" s="12" t="s">
        <v>280</v>
      </c>
      <c r="AO2" s="12" t="s">
        <v>281</v>
      </c>
      <c r="AP2" s="12" t="s">
        <v>282</v>
      </c>
      <c r="AQ2" s="12" t="s">
        <v>283</v>
      </c>
      <c r="AR2" s="12" t="s">
        <v>284</v>
      </c>
      <c r="AS2" s="12" t="s">
        <v>285</v>
      </c>
      <c r="AT2" s="12" t="s">
        <v>286</v>
      </c>
      <c r="AU2" s="12" t="s">
        <v>287</v>
      </c>
      <c r="AV2" s="12" t="s">
        <v>288</v>
      </c>
      <c r="AW2" s="12" t="s">
        <v>289</v>
      </c>
      <c r="AX2" s="12" t="s">
        <v>290</v>
      </c>
      <c r="AY2" s="12" t="s">
        <v>291</v>
      </c>
      <c r="AZ2" s="12" t="s">
        <v>292</v>
      </c>
      <c r="BA2" s="12" t="s">
        <v>293</v>
      </c>
      <c r="BB2" s="12" t="s">
        <v>294</v>
      </c>
      <c r="BC2" s="12" t="s">
        <v>295</v>
      </c>
      <c r="BD2" s="12" t="s">
        <v>261</v>
      </c>
      <c r="BE2" s="11" t="s">
        <v>207</v>
      </c>
      <c r="BF2" s="11" t="s">
        <v>208</v>
      </c>
      <c r="BG2" s="11" t="s">
        <v>209</v>
      </c>
      <c r="BH2" s="11" t="s">
        <v>210</v>
      </c>
      <c r="BI2" s="11" t="s">
        <v>211</v>
      </c>
      <c r="BJ2" s="11" t="s">
        <v>212</v>
      </c>
      <c r="BK2" s="11" t="s">
        <v>326</v>
      </c>
      <c r="BL2" s="11" t="s">
        <v>327</v>
      </c>
      <c r="BM2" s="11" t="s">
        <v>328</v>
      </c>
      <c r="BN2" s="11" t="s">
        <v>329</v>
      </c>
      <c r="BO2" s="11" t="s">
        <v>270</v>
      </c>
      <c r="BP2" s="11" t="s">
        <v>271</v>
      </c>
      <c r="BQ2" s="11" t="s">
        <v>272</v>
      </c>
      <c r="BR2" s="11" t="s">
        <v>263</v>
      </c>
      <c r="BS2" s="11" t="s">
        <v>213</v>
      </c>
      <c r="BT2" s="11" t="s">
        <v>197</v>
      </c>
      <c r="BU2" s="11" t="s">
        <v>214</v>
      </c>
      <c r="BV2" s="11" t="s">
        <v>215</v>
      </c>
      <c r="BW2" s="11" t="s">
        <v>216</v>
      </c>
      <c r="BX2" s="11" t="s">
        <v>217</v>
      </c>
      <c r="BY2" s="11" t="s">
        <v>218</v>
      </c>
      <c r="BZ2" s="11" t="s">
        <v>219</v>
      </c>
      <c r="CA2" s="11" t="s">
        <v>279</v>
      </c>
      <c r="CB2" s="11" t="s">
        <v>220</v>
      </c>
      <c r="CC2" s="11" t="s">
        <v>221</v>
      </c>
      <c r="CD2" s="11" t="s">
        <v>296</v>
      </c>
      <c r="CE2" s="11" t="s">
        <v>297</v>
      </c>
      <c r="CF2" s="11" t="s">
        <v>222</v>
      </c>
      <c r="CG2" s="11" t="s">
        <v>224</v>
      </c>
      <c r="CH2" s="11" t="s">
        <v>262</v>
      </c>
      <c r="CI2" s="11" t="s">
        <v>223</v>
      </c>
      <c r="CJ2" s="12" t="s">
        <v>299</v>
      </c>
      <c r="CK2" s="12" t="s">
        <v>298</v>
      </c>
      <c r="CL2" s="12" t="s">
        <v>300</v>
      </c>
      <c r="CM2" s="12" t="s">
        <v>301</v>
      </c>
      <c r="CN2" s="12" t="s">
        <v>302</v>
      </c>
      <c r="CO2" s="12" t="s">
        <v>303</v>
      </c>
      <c r="CP2" s="12" t="s">
        <v>304</v>
      </c>
      <c r="CQ2" s="12" t="s">
        <v>305</v>
      </c>
      <c r="CR2" s="12" t="s">
        <v>306</v>
      </c>
      <c r="CS2" s="12" t="s">
        <v>307</v>
      </c>
      <c r="CT2" s="12" t="s">
        <v>308</v>
      </c>
      <c r="CU2" s="12" t="s">
        <v>309</v>
      </c>
      <c r="CV2" s="12" t="s">
        <v>310</v>
      </c>
      <c r="CW2" s="12" t="s">
        <v>311</v>
      </c>
      <c r="CX2" s="12" t="s">
        <v>312</v>
      </c>
      <c r="CY2" s="12" t="s">
        <v>313</v>
      </c>
      <c r="CZ2" s="12" t="s">
        <v>314</v>
      </c>
      <c r="DA2" s="12" t="s">
        <v>315</v>
      </c>
      <c r="DB2" s="12" t="s">
        <v>316</v>
      </c>
      <c r="DC2" s="12" t="s">
        <v>317</v>
      </c>
      <c r="DD2" s="12" t="s">
        <v>318</v>
      </c>
      <c r="DE2" s="12" t="s">
        <v>319</v>
      </c>
      <c r="DF2" s="12" t="s">
        <v>320</v>
      </c>
      <c r="DG2" s="12" t="s">
        <v>321</v>
      </c>
      <c r="DH2" s="12" t="s">
        <v>322</v>
      </c>
      <c r="DI2" s="12" t="s">
        <v>323</v>
      </c>
      <c r="DJ2" s="12" t="s">
        <v>324</v>
      </c>
      <c r="DK2" s="12" t="s">
        <v>325</v>
      </c>
    </row>
    <row r="3" spans="1:115" x14ac:dyDescent="0.3">
      <c r="A3" s="1">
        <v>1</v>
      </c>
      <c r="B3" s="2" t="s">
        <v>6</v>
      </c>
      <c r="C3" s="2">
        <v>3515124530</v>
      </c>
      <c r="D3" s="2" t="s">
        <v>7</v>
      </c>
      <c r="E3" s="2" t="s">
        <v>8</v>
      </c>
      <c r="F3" s="2" t="s">
        <v>9</v>
      </c>
      <c r="G3" s="2" t="s">
        <v>274</v>
      </c>
      <c r="H3" s="2">
        <v>36.505420000000001</v>
      </c>
      <c r="I3" s="2">
        <v>-98.608209500000001</v>
      </c>
      <c r="J3" s="3">
        <v>7130</v>
      </c>
      <c r="K3" s="3">
        <v>2173.2239304568343</v>
      </c>
      <c r="L3" s="2">
        <v>35</v>
      </c>
      <c r="M3" s="3">
        <v>1710</v>
      </c>
      <c r="N3" s="5"/>
      <c r="O3" s="2">
        <v>2.2000000000000002</v>
      </c>
      <c r="P3" s="6">
        <v>0.40740740740740738</v>
      </c>
      <c r="Q3" s="6">
        <v>0.4567901234567901</v>
      </c>
      <c r="R3" s="6">
        <v>1.0900900900900901</v>
      </c>
      <c r="S3" s="21">
        <v>0.13300000000000001</v>
      </c>
      <c r="T3" s="21">
        <v>0.69399999999999995</v>
      </c>
      <c r="U3" s="21">
        <v>0.17299999999999999</v>
      </c>
      <c r="V3" s="8">
        <v>12.8001613990298</v>
      </c>
      <c r="W3" s="8">
        <v>65.321553891729906</v>
      </c>
      <c r="X3" s="8">
        <v>83.408344856087894</v>
      </c>
      <c r="Y3" s="8">
        <v>20.939157924822702</v>
      </c>
      <c r="Z3" s="8">
        <v>165.947961486319</v>
      </c>
      <c r="AA3" s="8">
        <v>117.741694202188</v>
      </c>
      <c r="AB3" s="8">
        <v>107.586100323281</v>
      </c>
      <c r="AC3" s="8">
        <v>44.674735813493598</v>
      </c>
      <c r="AD3" s="8">
        <v>42.210407509617298</v>
      </c>
      <c r="AE3" s="8">
        <v>46.969673349220599</v>
      </c>
      <c r="AF3" s="8">
        <v>47.706644589970203</v>
      </c>
      <c r="AG3" s="8">
        <v>58.435785587930901</v>
      </c>
      <c r="AH3" s="8">
        <v>58.239764462666301</v>
      </c>
      <c r="AI3" s="8">
        <v>56.391679669998602</v>
      </c>
      <c r="AJ3" s="8">
        <v>37.215291242449098</v>
      </c>
      <c r="AK3" s="8">
        <v>33.704061867535998</v>
      </c>
      <c r="AL3" s="8">
        <v>340.72351182659497</v>
      </c>
      <c r="AM3" s="8">
        <v>36.949530093701199</v>
      </c>
      <c r="AN3" s="6">
        <v>43.961114565791704</v>
      </c>
      <c r="AO3" s="6">
        <v>16.338796020208001</v>
      </c>
      <c r="AP3" s="6">
        <v>231.22247960665601</v>
      </c>
      <c r="AQ3" s="6">
        <v>38.996735568232701</v>
      </c>
      <c r="AR3" s="6">
        <v>17.4851928580809</v>
      </c>
      <c r="AS3" s="6">
        <v>361.82834105164801</v>
      </c>
      <c r="AT3" s="6">
        <v>153.01477744990501</v>
      </c>
      <c r="AU3" s="6">
        <v>116.74118316158599</v>
      </c>
      <c r="AV3" s="6">
        <v>98.721471767963905</v>
      </c>
      <c r="AW3" s="6">
        <v>66.410583102878206</v>
      </c>
      <c r="AX3" s="6">
        <v>71.513176495125705</v>
      </c>
      <c r="AY3" s="6">
        <v>50.7855633082021</v>
      </c>
      <c r="AZ3" s="6">
        <v>47.864153724489</v>
      </c>
      <c r="BA3" s="6">
        <v>29.650668384136399</v>
      </c>
      <c r="BB3" s="6">
        <v>44.058879746859901</v>
      </c>
      <c r="BC3" s="6">
        <v>30.468202266828399</v>
      </c>
      <c r="BD3" s="6">
        <f>IF(Table3[[#This Row],[C26TT(S) ppm]]=0,"",Table3[[#This Row],[C24TET ppm]]/Table3[[#This Row],[C26TT(S) ppm]])</f>
        <v>0.82707887178016459</v>
      </c>
      <c r="BE3" s="22">
        <f t="shared" ref="BE3:BE34" si="0">IF(SUM(V3:AL3,AN3:BC3)=0,"",SUM(V3:AL3)/SUM(V3:AL3,AN3:BC3))</f>
        <v>0.48567550583939317</v>
      </c>
      <c r="BF3" s="6">
        <f>IF(SUM(Table3[[#This Row],[C31H (S) ppm]:[C35H (R) ppm]])=0,"",SUM(Table3[[#This Row],[C31H (S) ppm]:[C31H (R) ppm]])/SUM(Table3[[#This Row],[C31H (S) ppm]:[C35H (R) ppm]]))</f>
        <v>0.38035118439329352</v>
      </c>
      <c r="BG3" s="6">
        <f>IF(SUM(Table3[[#This Row],[C31H (S) ppm]:[C35H (R) ppm]])=0,"",SUM(Table3[[#This Row],[C32H (S) ppm]:[C32H (R) ppm]])/SUM(Table3[[#This Row],[C31H (S) ppm]:[C35H (R) ppm]]))</f>
        <v>0.23283330796119453</v>
      </c>
      <c r="BH3" s="6">
        <f>IF(SUM(Table3[[#This Row],[C31H (S) ppm]:[C35H (R) ppm]])=0,"",SUM(Table3[[#This Row],[C33H (S) ppm]:[C33H (R) ppm]])/SUM(Table3[[#This Row],[C31H (S) ppm]:[C35H (R) ppm]]))</f>
        <v>0.1724390831941508</v>
      </c>
      <c r="BI3" s="6">
        <f>IF(SUM(Table3[[#This Row],[C31H (S) ppm]:[C35H (R) ppm]])=0,"",SUM(Table3[[#This Row],[C34H (S) ppm]:[C34H (R) ppm]])/SUM(Table3[[#This Row],[C31H (S) ppm]:[C35H (R) ppm]]))</f>
        <v>0.1092945428535425</v>
      </c>
      <c r="BJ3" s="6">
        <f>IF(SUM(Table3[[#This Row],[C31H (S) ppm]:[C35H (R) ppm]])=0,"",SUM(Table3[[#This Row],[C35H (S) ppm]:[C35H (R) ppm]])/SUM(Table3[[#This Row],[C31H (S) ppm]:[C35H (R) ppm]]))</f>
        <v>0.10508188159781844</v>
      </c>
      <c r="BK3" s="6">
        <f>IF(Table3[[#This Row],[C34H (S) ppm]]=0,"",Table3[[#This Row],[C35H (S) ppm]]/Table3[[#This Row],[C34H (S) ppm]])</f>
        <v>0.92049845904447303</v>
      </c>
      <c r="BL3" s="6">
        <f>Table3[[#This Row],[C35HHI]]</f>
        <v>0.10508188159781844</v>
      </c>
      <c r="BM3" s="6">
        <f>IF(SUM(Table3[[#This Row],[C31H (S) ppm]:[C35H (R) ppm]])=0,"",Table3[[#This Row],[C29H ppm]]/Table3[[#This Row],[C30H ppm]])</f>
        <v>0.63903916131779992</v>
      </c>
      <c r="BN3" s="6">
        <f>IF(SUM(Table3[[#This Row],[C31H (S) ppm]:[C35H (R) ppm]])=0,"",SUM(Table3[[#This Row],[C31H (S) ppm]:[C35H (R) ppm]])/Table3[[#This Row],[C30H ppm]])</f>
        <v>1.960124674995368</v>
      </c>
      <c r="BO3" s="21">
        <v>0.29410587873883898</v>
      </c>
      <c r="BP3" s="21">
        <v>0.186920713510489</v>
      </c>
      <c r="BQ3" s="21">
        <v>0.51897340775067202</v>
      </c>
      <c r="BR3" s="6">
        <v>3.3870293917935598E-2</v>
      </c>
      <c r="BS3" s="6">
        <v>0.13896977364988899</v>
      </c>
      <c r="BT3" s="6">
        <v>0.46609535868609153</v>
      </c>
      <c r="BU3" s="6">
        <v>0.22393268385684298</v>
      </c>
      <c r="BV3" s="6">
        <v>0.80791970806794533</v>
      </c>
      <c r="BW3" s="6">
        <v>0.82541091918592968</v>
      </c>
      <c r="BX3" s="7">
        <v>0.42152872003618275</v>
      </c>
      <c r="BY3" s="7">
        <v>0.34509271822704657</v>
      </c>
      <c r="BZ3" s="7">
        <v>0.23337856173677068</v>
      </c>
      <c r="CA3" s="21">
        <v>1.0021505376344086</v>
      </c>
      <c r="CB3" s="6">
        <v>0.77985074626865669</v>
      </c>
      <c r="CC3" s="8">
        <v>112.11297692448761</v>
      </c>
      <c r="CD3" s="8">
        <v>22.963943899355925</v>
      </c>
      <c r="CE3" s="6">
        <v>1.0414847161572052</v>
      </c>
      <c r="CF3" s="6">
        <v>3.6507177033492821</v>
      </c>
      <c r="CG3" s="6">
        <v>0.81866952789699576</v>
      </c>
      <c r="CH3" s="8">
        <v>104.680420989309</v>
      </c>
      <c r="CI3" s="8">
        <v>13.8362278279109</v>
      </c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</row>
    <row r="4" spans="1:115" x14ac:dyDescent="0.3">
      <c r="A4" s="1">
        <v>2</v>
      </c>
      <c r="B4" s="2" t="s">
        <v>10</v>
      </c>
      <c r="C4" s="2">
        <v>3515124512</v>
      </c>
      <c r="D4" s="2" t="s">
        <v>7</v>
      </c>
      <c r="E4" s="2" t="s">
        <v>8</v>
      </c>
      <c r="F4" s="2" t="s">
        <v>9</v>
      </c>
      <c r="G4" s="2" t="s">
        <v>274</v>
      </c>
      <c r="H4" s="2">
        <v>36.505538100000003</v>
      </c>
      <c r="I4" s="2">
        <v>-98.589684800000001</v>
      </c>
      <c r="J4" s="3">
        <v>6791</v>
      </c>
      <c r="K4" s="3">
        <v>2069.8967337633044</v>
      </c>
      <c r="L4" s="2">
        <v>32</v>
      </c>
      <c r="M4" s="3">
        <v>2066</v>
      </c>
      <c r="N4" s="5"/>
      <c r="O4" s="2">
        <v>1.9</v>
      </c>
      <c r="P4" s="6">
        <v>0.40552995391705071</v>
      </c>
      <c r="Q4" s="6">
        <v>0.43820224719101125</v>
      </c>
      <c r="R4" s="6">
        <v>1.1282051282051282</v>
      </c>
      <c r="S4" s="21">
        <v>0.129</v>
      </c>
      <c r="T4" s="21">
        <v>0.68400000000000005</v>
      </c>
      <c r="U4" s="21">
        <v>0.187</v>
      </c>
      <c r="V4" s="8">
        <v>13.5671949403218</v>
      </c>
      <c r="W4" s="8">
        <v>68.809667268491907</v>
      </c>
      <c r="X4" s="8">
        <v>87.974003083654395</v>
      </c>
      <c r="Y4" s="8">
        <v>22.9904240315614</v>
      </c>
      <c r="Z4" s="8">
        <v>170.95721223772</v>
      </c>
      <c r="AA4" s="8">
        <v>120.060641324152</v>
      </c>
      <c r="AB4" s="8">
        <v>110.756219967052</v>
      </c>
      <c r="AC4" s="8">
        <v>45.844916794347299</v>
      </c>
      <c r="AD4" s="8">
        <v>43.362450564555502</v>
      </c>
      <c r="AE4" s="8">
        <v>49.301474905272599</v>
      </c>
      <c r="AF4" s="8">
        <v>53.695951724026699</v>
      </c>
      <c r="AG4" s="8">
        <v>60.076805538679601</v>
      </c>
      <c r="AH4" s="8">
        <v>53.246817148209097</v>
      </c>
      <c r="AI4" s="8">
        <v>50.656747472372601</v>
      </c>
      <c r="AJ4" s="8">
        <v>38.270794553037497</v>
      </c>
      <c r="AK4" s="8">
        <v>29.849092580866401</v>
      </c>
      <c r="AL4" s="8">
        <v>327.82006425688502</v>
      </c>
      <c r="AM4" s="8">
        <v>38.274411870367999</v>
      </c>
      <c r="AN4" s="6">
        <v>42.020284900509999</v>
      </c>
      <c r="AO4" s="6">
        <v>15.193179080367599</v>
      </c>
      <c r="AP4" s="6">
        <v>246.92216807661501</v>
      </c>
      <c r="AQ4" s="6">
        <v>36.261210352447002</v>
      </c>
      <c r="AR4" s="6">
        <v>17.829169895042298</v>
      </c>
      <c r="AS4" s="6">
        <v>391.78165720682603</v>
      </c>
      <c r="AT4" s="6">
        <v>167.196470624005</v>
      </c>
      <c r="AU4" s="6">
        <v>130.516778936755</v>
      </c>
      <c r="AV4" s="6">
        <v>108.146936229031</v>
      </c>
      <c r="AW4" s="6">
        <v>71.962863994202806</v>
      </c>
      <c r="AX4" s="6">
        <v>76.056351824173504</v>
      </c>
      <c r="AY4" s="6">
        <v>53.588089898172697</v>
      </c>
      <c r="AZ4" s="6">
        <v>45.561004362052699</v>
      </c>
      <c r="BA4" s="6">
        <v>30.7659181006252</v>
      </c>
      <c r="BB4" s="6">
        <v>45.725639278736203</v>
      </c>
      <c r="BC4" s="6">
        <v>24.970200597785901</v>
      </c>
      <c r="BD4" s="6">
        <f>IF(Table3[[#This Row],[C26TT(S) ppm]]=0,"",Table3[[#This Row],[C24TET ppm]]/Table3[[#This Row],[C26TT(S) ppm]])</f>
        <v>0.83486708116541397</v>
      </c>
      <c r="BE4" s="22">
        <f t="shared" si="0"/>
        <v>0.47242779266328927</v>
      </c>
      <c r="BF4" s="6">
        <f>IF(SUM(Table3[[#This Row],[C31H (S) ppm]:[C35H (R) ppm]])=0,"",SUM(Table3[[#This Row],[C31H (S) ppm]:[C31H (R) ppm]])/SUM(Table3[[#This Row],[C31H (S) ppm]:[C35H (R) ppm]]))</f>
        <v>0.39458859547005909</v>
      </c>
      <c r="BG4" s="6">
        <f>IF(SUM(Table3[[#This Row],[C31H (S) ppm]:[C35H (R) ppm]])=0,"",SUM(Table3[[#This Row],[C32H (S) ppm]:[C32H (R) ppm]])/SUM(Table3[[#This Row],[C31H (S) ppm]:[C35H (R) ppm]]))</f>
        <v>0.23871719920202711</v>
      </c>
      <c r="BH4" s="6">
        <f>IF(SUM(Table3[[#This Row],[C31H (S) ppm]:[C35H (R) ppm]])=0,"",SUM(Table3[[#This Row],[C33H (S) ppm]:[C33H (R) ppm]])/SUM(Table3[[#This Row],[C31H (S) ppm]:[C35H (R) ppm]]))</f>
        <v>0.1718305055122516</v>
      </c>
      <c r="BI4" s="6">
        <f>IF(SUM(Table3[[#This Row],[C31H (S) ppm]:[C35H (R) ppm]])=0,"",SUM(Table3[[#This Row],[C34H (S) ppm]:[C34H (R) ppm]])/SUM(Table3[[#This Row],[C31H (S) ppm]:[C35H (R) ppm]]))</f>
        <v>0.10116356317878111</v>
      </c>
      <c r="BJ4" s="6">
        <f>IF(SUM(Table3[[#This Row],[C31H (S) ppm]:[C35H (R) ppm]])=0,"",SUM(Table3[[#This Row],[C35H (S) ppm]:[C35H (R) ppm]])/SUM(Table3[[#This Row],[C31H (S) ppm]:[C35H (R) ppm]]))</f>
        <v>9.3700136636880954E-2</v>
      </c>
      <c r="BK4" s="6">
        <f>IF(Table3[[#This Row],[C34H (S) ppm]]=0,"",Table3[[#This Row],[C35H (S) ppm]]/Table3[[#This Row],[C34H (S) ppm]])</f>
        <v>1.0036135049915762</v>
      </c>
      <c r="BL4" s="6">
        <f>Table3[[#This Row],[C35HHI]]</f>
        <v>9.3700136636880954E-2</v>
      </c>
      <c r="BM4" s="6">
        <f>IF(SUM(Table3[[#This Row],[C31H (S) ppm]:[C35H (R) ppm]])=0,"",Table3[[#This Row],[C29H ppm]]/Table3[[#This Row],[C30H ppm]])</f>
        <v>0.63025453982972446</v>
      </c>
      <c r="BN4" s="6">
        <f>IF(SUM(Table3[[#This Row],[C31H (S) ppm]:[C35H (R) ppm]])=0,"",SUM(Table3[[#This Row],[C31H (S) ppm]:[C35H (R) ppm]])/Table3[[#This Row],[C30H ppm]])</f>
        <v>1.9257926959230662</v>
      </c>
      <c r="BO4" s="21">
        <v>0.29557817907043399</v>
      </c>
      <c r="BP4" s="21">
        <v>0.18409857637584601</v>
      </c>
      <c r="BQ4" s="21">
        <v>0.52032324455372003</v>
      </c>
      <c r="BR4" s="6">
        <v>3.2253553964699998E-2</v>
      </c>
      <c r="BS4" s="6">
        <v>0.13671330074527699</v>
      </c>
      <c r="BT4" s="6">
        <v>0.51911256994403976</v>
      </c>
      <c r="BU4" s="6">
        <v>0.21267857538289439</v>
      </c>
      <c r="BV4" s="6">
        <v>0.80419503879138698</v>
      </c>
      <c r="BW4" s="6">
        <v>0.81834266275222944</v>
      </c>
      <c r="BX4" s="7">
        <v>0.41927936359382312</v>
      </c>
      <c r="BY4" s="7">
        <v>0.36546560598970518</v>
      </c>
      <c r="BZ4" s="7">
        <v>0.21525503041647168</v>
      </c>
      <c r="CA4" s="21">
        <v>0.98322147651006708</v>
      </c>
      <c r="CB4" s="6">
        <v>0.78776978417266186</v>
      </c>
      <c r="CC4" s="8">
        <v>120.37500770524733</v>
      </c>
      <c r="CD4" s="8">
        <v>23.404255319148938</v>
      </c>
      <c r="CE4" s="6">
        <v>1.0971302428256071</v>
      </c>
      <c r="CF4" s="6">
        <v>3.5662100456621006</v>
      </c>
      <c r="CG4" s="6">
        <v>0.8716517857142857</v>
      </c>
      <c r="CH4" s="8">
        <v>109.093475426862</v>
      </c>
      <c r="CI4" s="8">
        <v>14.7333496474828</v>
      </c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</row>
    <row r="5" spans="1:115" x14ac:dyDescent="0.3">
      <c r="A5" s="1">
        <v>3</v>
      </c>
      <c r="B5" s="2" t="s">
        <v>11</v>
      </c>
      <c r="C5" s="2">
        <v>3515124062</v>
      </c>
      <c r="D5" s="2" t="s">
        <v>7</v>
      </c>
      <c r="E5" s="2" t="s">
        <v>8</v>
      </c>
      <c r="F5" s="2" t="s">
        <v>9</v>
      </c>
      <c r="G5" s="2" t="s">
        <v>274</v>
      </c>
      <c r="H5" s="2">
        <v>36.507193700000002</v>
      </c>
      <c r="I5" s="2">
        <v>-98.571541499999995</v>
      </c>
      <c r="J5" s="3">
        <v>7179</v>
      </c>
      <c r="K5" s="3">
        <v>2188.1591299789079</v>
      </c>
      <c r="L5" s="2">
        <v>34</v>
      </c>
      <c r="M5" s="3">
        <v>1121</v>
      </c>
      <c r="N5" s="5"/>
      <c r="O5" s="2">
        <v>1.8</v>
      </c>
      <c r="P5" s="6">
        <v>0.49300699300699302</v>
      </c>
      <c r="Q5" s="6">
        <v>0.48927038626609443</v>
      </c>
      <c r="R5" s="6">
        <v>1.236842105263158</v>
      </c>
      <c r="S5" s="21">
        <v>0.13400000000000001</v>
      </c>
      <c r="T5" s="21">
        <v>0.68500000000000005</v>
      </c>
      <c r="U5" s="21">
        <v>0.182</v>
      </c>
      <c r="V5" s="8">
        <v>12.290011723311901</v>
      </c>
      <c r="W5" s="8">
        <v>62.185473760930201</v>
      </c>
      <c r="X5" s="8">
        <v>82.653753679154207</v>
      </c>
      <c r="Y5" s="8">
        <v>20.480193272392999</v>
      </c>
      <c r="Z5" s="8">
        <v>161.87085389948399</v>
      </c>
      <c r="AA5" s="8">
        <v>113.82591292074601</v>
      </c>
      <c r="AB5" s="8">
        <v>105.424623542932</v>
      </c>
      <c r="AC5" s="8">
        <v>43.366105827601302</v>
      </c>
      <c r="AD5" s="8">
        <v>41.7931240145872</v>
      </c>
      <c r="AE5" s="8">
        <v>49.0088251212335</v>
      </c>
      <c r="AF5" s="8">
        <v>52.369767917215398</v>
      </c>
      <c r="AG5" s="8">
        <v>57.365414476704998</v>
      </c>
      <c r="AH5" s="8">
        <v>55.3395456069658</v>
      </c>
      <c r="AI5" s="8">
        <v>42.090219520228203</v>
      </c>
      <c r="AJ5" s="8">
        <v>37.842659763228603</v>
      </c>
      <c r="AK5" s="8">
        <v>29.5543576740322</v>
      </c>
      <c r="AL5" s="8">
        <v>303.23736853236301</v>
      </c>
      <c r="AM5" s="8">
        <v>36.0531023508914</v>
      </c>
      <c r="AN5" s="6">
        <v>45.147341851850598</v>
      </c>
      <c r="AO5" s="6">
        <v>14.905761245035899</v>
      </c>
      <c r="AP5" s="6">
        <v>244.48992515058799</v>
      </c>
      <c r="AQ5" s="6">
        <v>40.925963536508803</v>
      </c>
      <c r="AR5" s="6">
        <v>18.844112588554299</v>
      </c>
      <c r="AS5" s="6">
        <v>390.62122270077799</v>
      </c>
      <c r="AT5" s="6">
        <v>168.44255539852401</v>
      </c>
      <c r="AU5" s="6">
        <v>125.680817819434</v>
      </c>
      <c r="AV5" s="6">
        <v>109.01818605339901</v>
      </c>
      <c r="AW5" s="6">
        <v>74.148397061823999</v>
      </c>
      <c r="AX5" s="6">
        <v>78.837529182393197</v>
      </c>
      <c r="AY5" s="6">
        <v>57.6538493530172</v>
      </c>
      <c r="AZ5" s="6">
        <v>50.966965474976902</v>
      </c>
      <c r="BA5" s="6">
        <v>33.237300273817503</v>
      </c>
      <c r="BB5" s="6">
        <v>45.841848493630899</v>
      </c>
      <c r="BC5" s="6">
        <v>32.393727039671603</v>
      </c>
      <c r="BD5" s="6">
        <f>IF(Table3[[#This Row],[C26TT(S) ppm]]=0,"",Table3[[#This Row],[C24TET ppm]]/Table3[[#This Row],[C26TT(S) ppm]])</f>
        <v>0.83136591729535969</v>
      </c>
      <c r="BE5" s="22">
        <f t="shared" si="0"/>
        <v>0.45352054059333735</v>
      </c>
      <c r="BF5" s="6">
        <f>IF(SUM(Table3[[#This Row],[C31H (S) ppm]:[C35H (R) ppm]])=0,"",SUM(Table3[[#This Row],[C31H (S) ppm]:[C31H (R) ppm]])/SUM(Table3[[#This Row],[C31H (S) ppm]:[C35H (R) ppm]]))</f>
        <v>0.37891696626537241</v>
      </c>
      <c r="BG5" s="6">
        <f>IF(SUM(Table3[[#This Row],[C31H (S) ppm]:[C35H (R) ppm]])=0,"",SUM(Table3[[#This Row],[C32H (S) ppm]:[C32H (R) ppm]])/SUM(Table3[[#This Row],[C31H (S) ppm]:[C35H (R) ppm]]))</f>
        <v>0.23597215425576687</v>
      </c>
      <c r="BH5" s="6">
        <f>IF(SUM(Table3[[#This Row],[C31H (S) ppm]:[C35H (R) ppm]])=0,"",SUM(Table3[[#This Row],[C33H (S) ppm]:[C33H (R) ppm]])/SUM(Table3[[#This Row],[C31H (S) ppm]:[C35H (R) ppm]]))</f>
        <v>0.17584083342363396</v>
      </c>
      <c r="BI5" s="6">
        <f>IF(SUM(Table3[[#This Row],[C31H (S) ppm]:[C35H (R) ppm]])=0,"",SUM(Table3[[#This Row],[C34H (S) ppm]:[C34H (R) ppm]])/SUM(Table3[[#This Row],[C31H (S) ppm]:[C35H (R) ppm]]))</f>
        <v>0.10847973275654074</v>
      </c>
      <c r="BJ5" s="6">
        <f>IF(SUM(Table3[[#This Row],[C31H (S) ppm]:[C35H (R) ppm]])=0,"",SUM(Table3[[#This Row],[C35H (S) ppm]:[C35H (R) ppm]])/SUM(Table3[[#This Row],[C31H (S) ppm]:[C35H (R) ppm]]))</f>
        <v>0.10079031329868611</v>
      </c>
      <c r="BK5" s="6">
        <f>IF(Table3[[#This Row],[C34H (S) ppm]]=0,"",Table3[[#This Row],[C35H (S) ppm]]/Table3[[#This Row],[C34H (S) ppm]])</f>
        <v>0.89944237539780025</v>
      </c>
      <c r="BL5" s="6">
        <f>Table3[[#This Row],[C35HHI]]</f>
        <v>0.10079031329868611</v>
      </c>
      <c r="BM5" s="6">
        <f>IF(SUM(Table3[[#This Row],[C31H (S) ppm]:[C35H (R) ppm]])=0,"",Table3[[#This Row],[C29H ppm]]/Table3[[#This Row],[C30H ppm]])</f>
        <v>0.62590026076967953</v>
      </c>
      <c r="BN5" s="6">
        <f>IF(SUM(Table3[[#This Row],[C31H (S) ppm]:[C35H (R) ppm]])=0,"",SUM(Table3[[#This Row],[C31H (S) ppm]:[C35H (R) ppm]])/Table3[[#This Row],[C30H ppm]])</f>
        <v>1.9871454264155175</v>
      </c>
      <c r="BO5" s="21">
        <v>0.28662251576827502</v>
      </c>
      <c r="BP5" s="21">
        <v>0.186472371343509</v>
      </c>
      <c r="BQ5" s="21">
        <v>0.52690511288821695</v>
      </c>
      <c r="BR5" s="6">
        <v>3.3655004242392102E-2</v>
      </c>
      <c r="BS5" s="6">
        <v>0.14815757978970401</v>
      </c>
      <c r="BT5" s="6">
        <v>0.4852880838027302</v>
      </c>
      <c r="BU5" s="6">
        <v>0.33043670585668433</v>
      </c>
      <c r="BV5" s="6">
        <v>0.80512882330327762</v>
      </c>
      <c r="BW5" s="6">
        <v>0.81254919569250816</v>
      </c>
      <c r="BX5" s="7">
        <v>0.43571428571428572</v>
      </c>
      <c r="BY5" s="7">
        <v>0.36607142857142855</v>
      </c>
      <c r="BZ5" s="7">
        <v>0.1982142857142857</v>
      </c>
      <c r="CA5" s="21">
        <v>1</v>
      </c>
      <c r="CB5" s="6">
        <v>0.74911660777385158</v>
      </c>
      <c r="CC5" s="8">
        <v>107.22796913993507</v>
      </c>
      <c r="CD5" s="8">
        <v>22.982062780269057</v>
      </c>
      <c r="CE5" s="6">
        <v>0.91836734693877553</v>
      </c>
      <c r="CF5" s="6">
        <v>3.8679245283018866</v>
      </c>
      <c r="CG5" s="6">
        <v>0.8401639344262295</v>
      </c>
      <c r="CH5" s="8">
        <v>106.50997600507</v>
      </c>
      <c r="CI5" s="8">
        <v>14.295966274124099</v>
      </c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</row>
    <row r="6" spans="1:115" x14ac:dyDescent="0.3">
      <c r="A6" s="1">
        <v>4</v>
      </c>
      <c r="B6" s="2" t="s">
        <v>12</v>
      </c>
      <c r="C6" s="2">
        <v>3515124064</v>
      </c>
      <c r="D6" s="2" t="s">
        <v>7</v>
      </c>
      <c r="E6" s="2" t="s">
        <v>8</v>
      </c>
      <c r="F6" s="2" t="s">
        <v>9</v>
      </c>
      <c r="G6" s="2" t="s">
        <v>274</v>
      </c>
      <c r="H6" s="2">
        <v>36.507193700000002</v>
      </c>
      <c r="I6" s="2">
        <v>-98.571633000000006</v>
      </c>
      <c r="J6" s="3">
        <v>6917</v>
      </c>
      <c r="K6" s="3">
        <v>2108.3015325343508</v>
      </c>
      <c r="L6" s="2">
        <v>33</v>
      </c>
      <c r="M6" s="3">
        <v>1563</v>
      </c>
      <c r="N6" s="5"/>
      <c r="O6" s="2">
        <v>2.1</v>
      </c>
      <c r="P6" s="6">
        <v>0.5033333333333333</v>
      </c>
      <c r="Q6" s="6">
        <v>0.44664031620553357</v>
      </c>
      <c r="R6" s="6">
        <v>1.336283185840708</v>
      </c>
      <c r="S6" s="21">
        <v>0.157</v>
      </c>
      <c r="T6" s="21">
        <v>0.66300000000000003</v>
      </c>
      <c r="U6" s="21">
        <v>0.18</v>
      </c>
      <c r="V6" s="8">
        <v>11.5240148438094</v>
      </c>
      <c r="W6" s="8">
        <v>56.848924827799799</v>
      </c>
      <c r="X6" s="8">
        <v>76.509726559697697</v>
      </c>
      <c r="Y6" s="8">
        <v>19.1705371237632</v>
      </c>
      <c r="Z6" s="8">
        <v>148.66714931157799</v>
      </c>
      <c r="AA6" s="8">
        <v>104.553411812249</v>
      </c>
      <c r="AB6" s="8">
        <v>97.238329236889896</v>
      </c>
      <c r="AC6" s="8">
        <v>41.219112648348897</v>
      </c>
      <c r="AD6" s="8">
        <v>38.150378287143504</v>
      </c>
      <c r="AE6" s="8">
        <v>48.0872289651115</v>
      </c>
      <c r="AF6" s="8">
        <v>48.047739713138398</v>
      </c>
      <c r="AG6" s="8">
        <v>51.813514820557401</v>
      </c>
      <c r="AH6" s="8">
        <v>50.464105845777397</v>
      </c>
      <c r="AI6" s="8">
        <v>40.042270258198499</v>
      </c>
      <c r="AJ6" s="8">
        <v>35.545775231790302</v>
      </c>
      <c r="AK6" s="8">
        <v>28.2066326604183</v>
      </c>
      <c r="AL6" s="8">
        <v>305.33629649550397</v>
      </c>
      <c r="AM6" s="8">
        <v>31.651093512466499</v>
      </c>
      <c r="AN6" s="6">
        <v>38.569764750711201</v>
      </c>
      <c r="AO6" s="6">
        <v>13.6377988021418</v>
      </c>
      <c r="AP6" s="6">
        <v>208.56906583786099</v>
      </c>
      <c r="AQ6" s="6">
        <v>36.071768210757902</v>
      </c>
      <c r="AR6" s="6">
        <v>18.567518406056902</v>
      </c>
      <c r="AS6" s="6">
        <v>338.91269596146401</v>
      </c>
      <c r="AT6" s="6">
        <v>142.183992931022</v>
      </c>
      <c r="AU6" s="6">
        <v>111.771145425784</v>
      </c>
      <c r="AV6" s="6">
        <v>98.896829603334794</v>
      </c>
      <c r="AW6" s="6">
        <v>65.487909889179704</v>
      </c>
      <c r="AX6" s="6">
        <v>69.423117513611402</v>
      </c>
      <c r="AY6" s="6">
        <v>47.835491010836201</v>
      </c>
      <c r="AZ6" s="6">
        <v>45.740463241780397</v>
      </c>
      <c r="BA6" s="6">
        <v>30.911766961636999</v>
      </c>
      <c r="BB6" s="6">
        <v>40.446323898655699</v>
      </c>
      <c r="BC6" s="6">
        <v>21.8495622309118</v>
      </c>
      <c r="BD6" s="6">
        <f>IF(Table3[[#This Row],[C26TT(S) ppm]]=0,"",Table3[[#This Row],[C24TET ppm]]/Table3[[#This Row],[C26TT(S) ppm]])</f>
        <v>0.76787420880430668</v>
      </c>
      <c r="BE6" s="22">
        <f t="shared" si="0"/>
        <v>0.47481522986724217</v>
      </c>
      <c r="BF6" s="6">
        <f>IF(SUM(Table3[[#This Row],[C31H (S) ppm]:[C35H (R) ppm]])=0,"",SUM(Table3[[#This Row],[C31H (S) ppm]:[C31H (R) ppm]])/SUM(Table3[[#This Row],[C31H (S) ppm]:[C35H (R) ppm]]))</f>
        <v>0.37648271792899152</v>
      </c>
      <c r="BG6" s="6">
        <f>IF(SUM(Table3[[#This Row],[C31H (S) ppm]:[C35H (R) ppm]])=0,"",SUM(Table3[[#This Row],[C32H (S) ppm]:[C32H (R) ppm]])/SUM(Table3[[#This Row],[C31H (S) ppm]:[C35H (R) ppm]]))</f>
        <v>0.24369663835365546</v>
      </c>
      <c r="BH6" s="6">
        <f>IF(SUM(Table3[[#This Row],[C31H (S) ppm]:[C35H (R) ppm]])=0,"",SUM(Table3[[#This Row],[C33H (S) ppm]:[C33H (R) ppm]])/SUM(Table3[[#This Row],[C31H (S) ppm]:[C35H (R) ppm]]))</f>
        <v>0.17383322079441807</v>
      </c>
      <c r="BI6" s="6">
        <f>IF(SUM(Table3[[#This Row],[C31H (S) ppm]:[C35H (R) ppm]])=0,"",SUM(Table3[[#This Row],[C34H (S) ppm]:[C34H (R) ppm]])/SUM(Table3[[#This Row],[C31H (S) ppm]:[C35H (R) ppm]]))</f>
        <v>0.11363518828178068</v>
      </c>
      <c r="BJ6" s="6">
        <f>IF(SUM(Table3[[#This Row],[C31H (S) ppm]:[C35H (R) ppm]])=0,"",SUM(Table3[[#This Row],[C35H (S) ppm]:[C35H (R) ppm]])/SUM(Table3[[#This Row],[C31H (S) ppm]:[C35H (R) ppm]]))</f>
        <v>9.2352234641154232E-2</v>
      </c>
      <c r="BK6" s="6">
        <f>IF(Table3[[#This Row],[C34H (S) ppm]]=0,"",Table3[[#This Row],[C35H (S) ppm]]/Table3[[#This Row],[C34H (S) ppm]])</f>
        <v>0.88425698018972165</v>
      </c>
      <c r="BL6" s="6">
        <f>Table3[[#This Row],[C35HHI]]</f>
        <v>9.2352234641154232E-2</v>
      </c>
      <c r="BM6" s="6">
        <f>IF(SUM(Table3[[#This Row],[C31H (S) ppm]:[C35H (R) ppm]])=0,"",Table3[[#This Row],[C29H ppm]]/Table3[[#This Row],[C30H ppm]])</f>
        <v>0.61540646993518444</v>
      </c>
      <c r="BN6" s="6">
        <f>IF(SUM(Table3[[#This Row],[C31H (S) ppm]:[C35H (R) ppm]])=0,"",SUM(Table3[[#This Row],[C31H (S) ppm]:[C35H (R) ppm]])/Table3[[#This Row],[C30H ppm]])</f>
        <v>1.9903255639129322</v>
      </c>
      <c r="BO6" s="21">
        <v>0.22663301969873301</v>
      </c>
      <c r="BP6" s="21">
        <v>0.20738243918638699</v>
      </c>
      <c r="BQ6" s="21">
        <v>0.56598454111487895</v>
      </c>
      <c r="BR6" s="6">
        <v>4.2268361512830803E-2</v>
      </c>
      <c r="BS6" s="6">
        <v>0.13096188441149101</v>
      </c>
      <c r="BT6" s="6">
        <v>0.44786693944200479</v>
      </c>
      <c r="BU6" s="6">
        <v>0.21741851767203041</v>
      </c>
      <c r="BV6" s="6">
        <v>0.81572346313336441</v>
      </c>
      <c r="BW6" s="6">
        <v>0.81971270931134677</v>
      </c>
      <c r="BX6" s="7">
        <v>0.40608760207869338</v>
      </c>
      <c r="BY6" s="7">
        <v>0.37973273942093544</v>
      </c>
      <c r="BZ6" s="7">
        <v>0.21417965850037118</v>
      </c>
      <c r="CA6" s="21">
        <v>0.99722991689750695</v>
      </c>
      <c r="CB6" s="6">
        <v>0.77419354838709675</v>
      </c>
      <c r="CC6" s="8">
        <v>116.47076123129233</v>
      </c>
      <c r="CD6" s="8">
        <v>24.310836501901139</v>
      </c>
      <c r="CE6" s="6">
        <v>0.94383775351014043</v>
      </c>
      <c r="CF6" s="6">
        <v>3.875</v>
      </c>
      <c r="CG6" s="6">
        <v>0.93510054844606949</v>
      </c>
      <c r="CH6" s="8">
        <v>93.809538722926206</v>
      </c>
      <c r="CI6" s="8">
        <v>14.156809066404699</v>
      </c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</row>
    <row r="7" spans="1:115" x14ac:dyDescent="0.3">
      <c r="A7" s="1">
        <v>5</v>
      </c>
      <c r="B7" s="2" t="s">
        <v>13</v>
      </c>
      <c r="C7" s="2">
        <v>3515124523</v>
      </c>
      <c r="D7" s="2" t="s">
        <v>7</v>
      </c>
      <c r="E7" s="2" t="s">
        <v>8</v>
      </c>
      <c r="F7" s="2" t="s">
        <v>9</v>
      </c>
      <c r="G7" s="2" t="s">
        <v>274</v>
      </c>
      <c r="H7" s="2">
        <v>36.492820100000003</v>
      </c>
      <c r="I7" s="2">
        <v>-98.602975700000002</v>
      </c>
      <c r="J7" s="3">
        <v>6980</v>
      </c>
      <c r="K7" s="3">
        <v>2127.503931919874</v>
      </c>
      <c r="L7" s="2">
        <v>29</v>
      </c>
      <c r="M7" s="3">
        <v>4005</v>
      </c>
      <c r="N7" s="5"/>
      <c r="O7" s="2">
        <v>2</v>
      </c>
      <c r="P7" s="6">
        <v>0.45901639344262296</v>
      </c>
      <c r="Q7" s="6">
        <v>0.44444444444444442</v>
      </c>
      <c r="R7" s="6">
        <v>1.2727272727272727</v>
      </c>
      <c r="S7" s="21">
        <v>0.14000000000000001</v>
      </c>
      <c r="T7" s="21">
        <v>0.68</v>
      </c>
      <c r="U7" s="21">
        <v>0.18</v>
      </c>
      <c r="V7" s="8">
        <v>12.836494539354</v>
      </c>
      <c r="W7" s="8">
        <v>64.387026614323204</v>
      </c>
      <c r="X7" s="8">
        <v>85.055308482300802</v>
      </c>
      <c r="Y7" s="8">
        <v>21.144872108443199</v>
      </c>
      <c r="Z7" s="8">
        <v>167.65932255416101</v>
      </c>
      <c r="AA7" s="8">
        <v>117.092574763291</v>
      </c>
      <c r="AB7" s="8">
        <v>110.18823444380099</v>
      </c>
      <c r="AC7" s="8">
        <v>45.4689832719096</v>
      </c>
      <c r="AD7" s="8">
        <v>43.871650498669602</v>
      </c>
      <c r="AE7" s="8">
        <v>51.516213228336603</v>
      </c>
      <c r="AF7" s="8">
        <v>54.246362425608403</v>
      </c>
      <c r="AG7" s="8">
        <v>58.985398723263899</v>
      </c>
      <c r="AH7" s="8">
        <v>59.069621476914399</v>
      </c>
      <c r="AI7" s="8">
        <v>46.1540010423208</v>
      </c>
      <c r="AJ7" s="8">
        <v>38.990287261480503</v>
      </c>
      <c r="AK7" s="8">
        <v>31.871357876543101</v>
      </c>
      <c r="AL7" s="8">
        <v>421.86984755513498</v>
      </c>
      <c r="AM7" s="8">
        <v>39.526590029816703</v>
      </c>
      <c r="AN7" s="6">
        <v>44.2582415459526</v>
      </c>
      <c r="AO7" s="6">
        <v>16.005109476178699</v>
      </c>
      <c r="AP7" s="6">
        <v>273.96612942285799</v>
      </c>
      <c r="AQ7" s="6">
        <v>39.911618040520302</v>
      </c>
      <c r="AR7" s="6">
        <v>19.145136700494799</v>
      </c>
      <c r="AS7" s="6">
        <v>403.60719224623801</v>
      </c>
      <c r="AT7" s="6">
        <v>180.06161006232301</v>
      </c>
      <c r="AU7" s="6">
        <v>134.47259011166301</v>
      </c>
      <c r="AV7" s="6">
        <v>116.81043533437401</v>
      </c>
      <c r="AW7" s="6">
        <v>81.521260123773899</v>
      </c>
      <c r="AX7" s="6">
        <v>81.890363283531897</v>
      </c>
      <c r="AY7" s="6">
        <v>71.211063097963901</v>
      </c>
      <c r="AZ7" s="6">
        <v>52.596430073569003</v>
      </c>
      <c r="BA7" s="6">
        <v>34.439245754719202</v>
      </c>
      <c r="BB7" s="6">
        <v>48.279119167174798</v>
      </c>
      <c r="BC7" s="6">
        <v>26.419146497344698</v>
      </c>
      <c r="BD7" s="6">
        <f>IF(Table3[[#This Row],[C26TT(S) ppm]]=0,"",Table3[[#This Row],[C24TET ppm]]/Table3[[#This Row],[C26TT(S) ppm]])</f>
        <v>0.86930886035967148</v>
      </c>
      <c r="BE7" s="22">
        <f t="shared" si="0"/>
        <v>0.46821816838066571</v>
      </c>
      <c r="BF7" s="6">
        <f>IF(SUM(Table3[[#This Row],[C31H (S) ppm]:[C35H (R) ppm]])=0,"",SUM(Table3[[#This Row],[C31H (S) ppm]:[C31H (R) ppm]])/SUM(Table3[[#This Row],[C31H (S) ppm]:[C35H (R) ppm]]))</f>
        <v>0.38000932708681284</v>
      </c>
      <c r="BG7" s="6">
        <f>IF(SUM(Table3[[#This Row],[C31H (S) ppm]:[C35H (R) ppm]])=0,"",SUM(Table3[[#This Row],[C32H (S) ppm]:[C32H (R) ppm]])/SUM(Table3[[#This Row],[C31H (S) ppm]:[C35H (R) ppm]]))</f>
        <v>0.23961748544147943</v>
      </c>
      <c r="BH7" s="6">
        <f>IF(SUM(Table3[[#This Row],[C31H (S) ppm]:[C35H (R) ppm]])=0,"",SUM(Table3[[#This Row],[C33H (S) ppm]:[C33H (R) ppm]])/SUM(Table3[[#This Row],[C31H (S) ppm]:[C35H (R) ppm]]))</f>
        <v>0.18497184084618115</v>
      </c>
      <c r="BI7" s="6">
        <f>IF(SUM(Table3[[#This Row],[C31H (S) ppm]:[C35H (R) ppm]])=0,"",SUM(Table3[[#This Row],[C34H (S) ppm]:[C34H (R) ppm]])/SUM(Table3[[#This Row],[C31H (S) ppm]:[C35H (R) ppm]]))</f>
        <v>0.10515348914604053</v>
      </c>
      <c r="BJ7" s="6">
        <f>IF(SUM(Table3[[#This Row],[C31H (S) ppm]:[C35H (R) ppm]])=0,"",SUM(Table3[[#This Row],[C35H (S) ppm]:[C35H (R) ppm]])/SUM(Table3[[#This Row],[C31H (S) ppm]:[C35H (R) ppm]]))</f>
        <v>9.0247857479486049E-2</v>
      </c>
      <c r="BK7" s="6">
        <f>IF(Table3[[#This Row],[C34H (S) ppm]]=0,"",Table3[[#This Row],[C35H (S) ppm]]/Table3[[#This Row],[C34H (S) ppm]])</f>
        <v>0.91791627491912686</v>
      </c>
      <c r="BL7" s="6">
        <f>Table3[[#This Row],[C35HHI]]</f>
        <v>9.0247857479486049E-2</v>
      </c>
      <c r="BM7" s="6">
        <f>IF(SUM(Table3[[#This Row],[C31H (S) ppm]:[C35H (R) ppm]])=0,"",Table3[[#This Row],[C29H ppm]]/Table3[[#This Row],[C30H ppm]])</f>
        <v>0.67879397266962749</v>
      </c>
      <c r="BN7" s="6">
        <f>IF(SUM(Table3[[#This Row],[C31H (S) ppm]:[C35H (R) ppm]])=0,"",SUM(Table3[[#This Row],[C31H (S) ppm]:[C35H (R) ppm]])/Table3[[#This Row],[C30H ppm]])</f>
        <v>2.0507594498005441</v>
      </c>
      <c r="BO7" s="21">
        <v>0.29009009320668899</v>
      </c>
      <c r="BP7" s="21">
        <v>0.19123401228562201</v>
      </c>
      <c r="BQ7" s="21">
        <v>0.51867589450768903</v>
      </c>
      <c r="BR7" s="6">
        <v>3.3806368562021703E-2</v>
      </c>
      <c r="BS7" s="6">
        <v>0.13759094149547199</v>
      </c>
      <c r="BT7" s="6">
        <v>0.46704925000066411</v>
      </c>
      <c r="BU7" s="6">
        <v>0.20576109259463676</v>
      </c>
      <c r="BV7" s="6">
        <v>0.81339696255573246</v>
      </c>
      <c r="BW7" s="6">
        <v>0.82202725264303056</v>
      </c>
      <c r="BX7" s="7">
        <v>0.41194029850746267</v>
      </c>
      <c r="BY7" s="7">
        <v>0.38208955223880597</v>
      </c>
      <c r="BZ7" s="7">
        <v>0.20597014925373133</v>
      </c>
      <c r="CA7" s="21">
        <v>1.0321715817694368</v>
      </c>
      <c r="CB7" s="6">
        <v>0.79050279329608941</v>
      </c>
      <c r="CC7" s="8">
        <v>111.24616081726909</v>
      </c>
      <c r="CD7" s="8">
        <v>23.670827554322699</v>
      </c>
      <c r="CE7" s="6">
        <v>0.99226006191950467</v>
      </c>
      <c r="CF7" s="6">
        <v>3.6183745583038869</v>
      </c>
      <c r="CG7" s="6">
        <v>0.92753623188405798</v>
      </c>
      <c r="CH7" s="8">
        <v>110.755729985611</v>
      </c>
      <c r="CI7" s="8">
        <v>13.4135331670201</v>
      </c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</row>
    <row r="8" spans="1:115" x14ac:dyDescent="0.3">
      <c r="A8" s="1">
        <v>6</v>
      </c>
      <c r="B8" s="2" t="s">
        <v>14</v>
      </c>
      <c r="C8" s="2">
        <v>3509325107</v>
      </c>
      <c r="D8" s="2" t="s">
        <v>15</v>
      </c>
      <c r="E8" s="2" t="s">
        <v>8</v>
      </c>
      <c r="F8" s="2" t="s">
        <v>9</v>
      </c>
      <c r="G8" s="2" t="s">
        <v>274</v>
      </c>
      <c r="H8" s="2">
        <v>36.435832699999999</v>
      </c>
      <c r="I8" s="2">
        <v>-98.5326685</v>
      </c>
      <c r="J8" s="3">
        <v>7132</v>
      </c>
      <c r="K8" s="3">
        <v>2173.8335304373272</v>
      </c>
      <c r="L8" s="2">
        <v>37</v>
      </c>
      <c r="M8" s="3">
        <v>2842</v>
      </c>
      <c r="N8" s="5"/>
      <c r="O8" s="2">
        <v>3.5</v>
      </c>
      <c r="P8" s="6">
        <v>0.62287104622871048</v>
      </c>
      <c r="Q8" s="6">
        <v>0.49859943977591037</v>
      </c>
      <c r="R8" s="6">
        <v>1.4382022471910112</v>
      </c>
      <c r="S8" s="21">
        <v>0.22900000000000001</v>
      </c>
      <c r="T8" s="21">
        <v>0.52400000000000002</v>
      </c>
      <c r="U8" s="21">
        <v>0.247</v>
      </c>
      <c r="V8" s="8">
        <v>8.6672810713701001</v>
      </c>
      <c r="W8" s="8">
        <v>33.885130783738397</v>
      </c>
      <c r="X8" s="8">
        <v>61.2089480456372</v>
      </c>
      <c r="Y8" s="8">
        <v>12.9436641767679</v>
      </c>
      <c r="Z8" s="8">
        <v>109.31204318623099</v>
      </c>
      <c r="AA8" s="8">
        <v>80.458271143765501</v>
      </c>
      <c r="AB8" s="8">
        <v>75.560849949908203</v>
      </c>
      <c r="AC8" s="8">
        <v>30.941176521677601</v>
      </c>
      <c r="AD8" s="8">
        <v>29.4963934755128</v>
      </c>
      <c r="AE8" s="8">
        <v>38.963698735132603</v>
      </c>
      <c r="AF8" s="8">
        <v>42.874094297696097</v>
      </c>
      <c r="AG8" s="8">
        <v>40.427044851615697</v>
      </c>
      <c r="AH8" s="8">
        <v>41.176119336225803</v>
      </c>
      <c r="AI8" s="8">
        <v>36.448553720713001</v>
      </c>
      <c r="AJ8" s="8">
        <v>27.502849827447001</v>
      </c>
      <c r="AK8" s="8">
        <v>22.304167891640098</v>
      </c>
      <c r="AL8" s="8">
        <v>229.19574330230799</v>
      </c>
      <c r="AM8" s="8">
        <v>14.545292389039099</v>
      </c>
      <c r="AN8" s="6">
        <v>36.071135601412401</v>
      </c>
      <c r="AO8" s="6">
        <v>9.3642442083906694</v>
      </c>
      <c r="AP8" s="6">
        <v>81.217358999223094</v>
      </c>
      <c r="AQ8" s="6">
        <v>26.582572257510598</v>
      </c>
      <c r="AR8" s="6">
        <v>17.3158364422689</v>
      </c>
      <c r="AS8" s="6">
        <v>159.000433825161</v>
      </c>
      <c r="AT8" s="6">
        <v>54.316101340515402</v>
      </c>
      <c r="AU8" s="6">
        <v>37.484159301988797</v>
      </c>
      <c r="AV8" s="6">
        <v>40.943256190042298</v>
      </c>
      <c r="AW8" s="6">
        <v>25.933770878650101</v>
      </c>
      <c r="AX8" s="6">
        <v>30.171633870671499</v>
      </c>
      <c r="AY8" s="6">
        <v>21.003544859649502</v>
      </c>
      <c r="AZ8" s="6">
        <v>26.406490267595</v>
      </c>
      <c r="BA8" s="6">
        <v>18.0939287927458</v>
      </c>
      <c r="BB8" s="6">
        <v>29.308090991244899</v>
      </c>
      <c r="BC8" s="6">
        <v>19.934693028529502</v>
      </c>
      <c r="BD8" s="6">
        <f>IF(Table3[[#This Row],[C26TT(S) ppm]]=0,"",Table3[[#This Row],[C24TET ppm]]/Table3[[#This Row],[C26TT(S) ppm]])</f>
        <v>0.47009500039045277</v>
      </c>
      <c r="BE8" s="22">
        <f t="shared" si="0"/>
        <v>0.59270386523951302</v>
      </c>
      <c r="BF8" s="6">
        <f>IF(SUM(Table3[[#This Row],[C31H (S) ppm]:[C35H (R) ppm]])=0,"",SUM(Table3[[#This Row],[C31H (S) ppm]:[C31H (R) ppm]])/SUM(Table3[[#This Row],[C31H (S) ppm]:[C35H (R) ppm]]))</f>
        <v>0.30237671303794056</v>
      </c>
      <c r="BG8" s="6">
        <f>IF(SUM(Table3[[#This Row],[C31H (S) ppm]:[C35H (R) ppm]])=0,"",SUM(Table3[[#This Row],[C32H (S) ppm]:[C32H (R) ppm]])/SUM(Table3[[#This Row],[C31H (S) ppm]:[C35H (R) ppm]]))</f>
        <v>0.22028320487597419</v>
      </c>
      <c r="BH8" s="6">
        <f>IF(SUM(Table3[[#This Row],[C31H (S) ppm]:[C35H (R) ppm]])=0,"",SUM(Table3[[#This Row],[C33H (S) ppm]:[C33H (R) ppm]])/SUM(Table3[[#This Row],[C31H (S) ppm]:[C35H (R) ppm]]))</f>
        <v>0.16856359911508717</v>
      </c>
      <c r="BI8" s="6">
        <f>IF(SUM(Table3[[#This Row],[C31H (S) ppm]:[C35H (R) ppm]])=0,"",SUM(Table3[[#This Row],[C34H (S) ppm]:[C34H (R) ppm]])/SUM(Table3[[#This Row],[C31H (S) ppm]:[C35H (R) ppm]]))</f>
        <v>0.14657791110940041</v>
      </c>
      <c r="BJ8" s="6">
        <f>IF(SUM(Table3[[#This Row],[C31H (S) ppm]:[C35H (R) ppm]])=0,"",SUM(Table3[[#This Row],[C35H (S) ppm]:[C35H (R) ppm]])/SUM(Table3[[#This Row],[C31H (S) ppm]:[C35H (R) ppm]]))</f>
        <v>0.16219857186159761</v>
      </c>
      <c r="BK8" s="6">
        <f>IF(Table3[[#This Row],[C34H (S) ppm]]=0,"",Table3[[#This Row],[C35H (S) ppm]]/Table3[[#This Row],[C34H (S) ppm]])</f>
        <v>1.1098821045222593</v>
      </c>
      <c r="BL8" s="6">
        <f>Table3[[#This Row],[C35HHI]]</f>
        <v>0.16219857186159761</v>
      </c>
      <c r="BM8" s="6">
        <f>IF(SUM(Table3[[#This Row],[C31H (S) ppm]:[C35H (R) ppm]])=0,"",Table3[[#This Row],[C29H ppm]]/Table3[[#This Row],[C30H ppm]])</f>
        <v>0.51079960629875254</v>
      </c>
      <c r="BN8" s="6">
        <f>IF(SUM(Table3[[#This Row],[C31H (S) ppm]:[C35H (R) ppm]])=0,"",SUM(Table3[[#This Row],[C31H (S) ppm]:[C35H (R) ppm]])/Table3[[#This Row],[C30H ppm]])</f>
        <v>1.9094015168252352</v>
      </c>
      <c r="BO8" s="21">
        <v>0.31905346903128501</v>
      </c>
      <c r="BP8" s="21">
        <v>0.18337574237811899</v>
      </c>
      <c r="BQ8" s="21">
        <v>0.497570788590596</v>
      </c>
      <c r="BR8" s="6">
        <v>5.5963228068995799E-2</v>
      </c>
      <c r="BS8" s="6">
        <v>0.19194364176059101</v>
      </c>
      <c r="BT8" s="6">
        <v>0.18214819337145649</v>
      </c>
      <c r="BU8" s="6">
        <v>0.42306364483201264</v>
      </c>
      <c r="BV8" s="6">
        <v>0.80951897664659533</v>
      </c>
      <c r="BW8" s="6">
        <v>0.83693271417434489</v>
      </c>
      <c r="BX8" s="7">
        <v>0.44033206502940159</v>
      </c>
      <c r="BY8" s="7">
        <v>0.38775510204081631</v>
      </c>
      <c r="BZ8" s="7">
        <v>0.17191283292978207</v>
      </c>
      <c r="CA8" s="21">
        <v>0.98214285714285721</v>
      </c>
      <c r="CB8" s="6">
        <v>0.71194379391100704</v>
      </c>
      <c r="CC8" s="8">
        <v>111.97801327981057</v>
      </c>
      <c r="CD8" s="8">
        <v>21.413562559694366</v>
      </c>
      <c r="CE8" s="6">
        <v>0.72881355932203384</v>
      </c>
      <c r="CF8" s="6">
        <v>3.6875</v>
      </c>
      <c r="CG8" s="6">
        <v>0.88059701492537312</v>
      </c>
      <c r="CH8" s="8">
        <v>50.014278232616299</v>
      </c>
      <c r="CI8" s="8">
        <v>11.2666324824527</v>
      </c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</row>
    <row r="9" spans="1:115" x14ac:dyDescent="0.3">
      <c r="A9" s="1">
        <v>7</v>
      </c>
      <c r="B9" s="2" t="s">
        <v>16</v>
      </c>
      <c r="C9" s="2">
        <v>3509325158</v>
      </c>
      <c r="D9" s="2" t="s">
        <v>15</v>
      </c>
      <c r="E9" s="2" t="s">
        <v>8</v>
      </c>
      <c r="F9" s="2" t="s">
        <v>9</v>
      </c>
      <c r="G9" s="2" t="s">
        <v>274</v>
      </c>
      <c r="H9" s="2">
        <v>36.4056091</v>
      </c>
      <c r="I9" s="2">
        <v>-98.478841200000005</v>
      </c>
      <c r="J9" s="3">
        <v>6934</v>
      </c>
      <c r="K9" s="3">
        <v>2113.4831323685398</v>
      </c>
      <c r="L9" s="2">
        <v>34</v>
      </c>
      <c r="M9" s="2">
        <v>870</v>
      </c>
      <c r="N9" s="5"/>
      <c r="O9" s="2">
        <v>2.2000000000000002</v>
      </c>
      <c r="P9" s="6">
        <v>0.52397260273972601</v>
      </c>
      <c r="Q9" s="6">
        <v>0.51626016260162599</v>
      </c>
      <c r="R9" s="6">
        <v>1.204724409448819</v>
      </c>
      <c r="S9" s="21">
        <v>0.16600000000000001</v>
      </c>
      <c r="T9" s="21">
        <v>0.66100000000000003</v>
      </c>
      <c r="U9" s="21">
        <v>0.17299999999999999</v>
      </c>
      <c r="V9" s="8">
        <v>9.9206555694371801</v>
      </c>
      <c r="W9" s="8">
        <v>45.674875598005698</v>
      </c>
      <c r="X9" s="8">
        <v>66.678468161095594</v>
      </c>
      <c r="Y9" s="8">
        <v>16.130687583527902</v>
      </c>
      <c r="Z9" s="8">
        <v>127.514747937724</v>
      </c>
      <c r="AA9" s="8">
        <v>91.295017791289595</v>
      </c>
      <c r="AB9" s="8">
        <v>85.168592308264806</v>
      </c>
      <c r="AC9" s="8">
        <v>36.334243476222099</v>
      </c>
      <c r="AD9" s="8">
        <v>33.931848721994001</v>
      </c>
      <c r="AE9" s="8">
        <v>37.890304129638402</v>
      </c>
      <c r="AF9" s="8">
        <v>41.463993744914603</v>
      </c>
      <c r="AG9" s="8">
        <v>48.352845512888599</v>
      </c>
      <c r="AH9" s="8">
        <v>48.1000675685125</v>
      </c>
      <c r="AI9" s="8">
        <v>42.630091443220799</v>
      </c>
      <c r="AJ9" s="8">
        <v>29.9487632822247</v>
      </c>
      <c r="AK9" s="8">
        <v>26.4935539132249</v>
      </c>
      <c r="AL9" s="8">
        <v>296.99658501661003</v>
      </c>
      <c r="AM9" s="8">
        <v>27.568563174682001</v>
      </c>
      <c r="AN9" s="6">
        <v>36.700656003062001</v>
      </c>
      <c r="AO9" s="6">
        <v>12.629431854775801</v>
      </c>
      <c r="AP9" s="6">
        <v>159.10197326524499</v>
      </c>
      <c r="AQ9" s="6">
        <v>34.643583839909503</v>
      </c>
      <c r="AR9" s="6">
        <v>14.9794030543896</v>
      </c>
      <c r="AS9" s="6">
        <v>265.88275342580101</v>
      </c>
      <c r="AT9" s="6">
        <v>112.244002484989</v>
      </c>
      <c r="AU9" s="6">
        <v>87.905162116092995</v>
      </c>
      <c r="AV9" s="6">
        <v>80.540682082499302</v>
      </c>
      <c r="AW9" s="6">
        <v>52.3084638220313</v>
      </c>
      <c r="AX9" s="6">
        <v>52.291993586482</v>
      </c>
      <c r="AY9" s="6">
        <v>37.204052684105001</v>
      </c>
      <c r="AZ9" s="6">
        <v>44.652114141698299</v>
      </c>
      <c r="BA9" s="6">
        <v>29.7436134427832</v>
      </c>
      <c r="BB9" s="6">
        <v>41.259546903332001</v>
      </c>
      <c r="BC9" s="6">
        <v>27.7742904766504</v>
      </c>
      <c r="BD9" s="6">
        <f>IF(Table3[[#This Row],[C26TT(S) ppm]]=0,"",Table3[[#This Row],[C24TET ppm]]/Table3[[#This Row],[C26TT(S) ppm]])</f>
        <v>0.75874878728996942</v>
      </c>
      <c r="BE9" s="22">
        <f t="shared" si="0"/>
        <v>0.49877289984127265</v>
      </c>
      <c r="BF9" s="6">
        <f>IF(SUM(Table3[[#This Row],[C31H (S) ppm]:[C35H (R) ppm]])=0,"",SUM(Table3[[#This Row],[C31H (S) ppm]:[C31H (R) ppm]])/SUM(Table3[[#This Row],[C31H (S) ppm]:[C35H (R) ppm]]))</f>
        <v>0.35366797004350875</v>
      </c>
      <c r="BG9" s="6">
        <f>IF(SUM(Table3[[#This Row],[C31H (S) ppm]:[C35H (R) ppm]])=0,"",SUM(Table3[[#This Row],[C32H (S) ppm]:[C32H (R) ppm]])/SUM(Table3[[#This Row],[C31H (S) ppm]:[C35H (R) ppm]]))</f>
        <v>0.23474735878970165</v>
      </c>
      <c r="BH9" s="6">
        <f>IF(SUM(Table3[[#This Row],[C31H (S) ppm]:[C35H (R) ppm]])=0,"",SUM(Table3[[#This Row],[C33H (S) ppm]:[C33H (R) ppm]])/SUM(Table3[[#This Row],[C31H (S) ppm]:[C35H (R) ppm]]))</f>
        <v>0.15814147950366877</v>
      </c>
      <c r="BI9" s="6">
        <f>IF(SUM(Table3[[#This Row],[C31H (S) ppm]:[C35H (R) ppm]])=0,"",SUM(Table3[[#This Row],[C34H (S) ppm]:[C34H (R) ppm]])/SUM(Table3[[#This Row],[C31H (S) ppm]:[C35H (R) ppm]]))</f>
        <v>0.13145888471308267</v>
      </c>
      <c r="BJ9" s="6">
        <f>IF(SUM(Table3[[#This Row],[C31H (S) ppm]:[C35H (R) ppm]])=0,"",SUM(Table3[[#This Row],[C35H (S) ppm]:[C35H (R) ppm]])/SUM(Table3[[#This Row],[C31H (S) ppm]:[C35H (R) ppm]]))</f>
        <v>0.12198430695003802</v>
      </c>
      <c r="BK9" s="6">
        <f>IF(Table3[[#This Row],[C34H (S) ppm]]=0,"",Table3[[#This Row],[C35H (S) ppm]]/Table3[[#This Row],[C34H (S) ppm]])</f>
        <v>0.92402224836207358</v>
      </c>
      <c r="BL9" s="6">
        <f>Table3[[#This Row],[C35HHI]]</f>
        <v>0.12198430695003802</v>
      </c>
      <c r="BM9" s="6">
        <f>IF(SUM(Table3[[#This Row],[C31H (S) ppm]:[C35H (R) ppm]])=0,"",Table3[[#This Row],[C29H ppm]]/Table3[[#This Row],[C30H ppm]])</f>
        <v>0.59839147599938269</v>
      </c>
      <c r="BN9" s="6">
        <f>IF(SUM(Table3[[#This Row],[C31H (S) ppm]:[C35H (R) ppm]])=0,"",SUM(Table3[[#This Row],[C31H (S) ppm]:[C35H (R) ppm]])/Table3[[#This Row],[C30H ppm]])</f>
        <v>2.1284717208955564</v>
      </c>
      <c r="BO9" s="21">
        <v>0.22220563108277999</v>
      </c>
      <c r="BP9" s="21">
        <v>0.216054882017125</v>
      </c>
      <c r="BQ9" s="21">
        <v>0.56173948690009601</v>
      </c>
      <c r="BR9" s="6">
        <v>4.2628483781905799E-2</v>
      </c>
      <c r="BS9" s="6">
        <v>0.14150743726200199</v>
      </c>
      <c r="BT9" s="6">
        <v>0.3806177271019367</v>
      </c>
      <c r="BU9" s="6">
        <v>0.27528593780820332</v>
      </c>
      <c r="BV9" s="6">
        <v>0.78697514816298741</v>
      </c>
      <c r="BW9" s="6">
        <v>0.7949400910503811</v>
      </c>
      <c r="BX9" s="7">
        <v>0.44508009153318079</v>
      </c>
      <c r="BY9" s="7">
        <v>0.37833714721586575</v>
      </c>
      <c r="BZ9" s="7">
        <v>0.17658276125095346</v>
      </c>
      <c r="CA9" s="21">
        <v>0.98296836982968372</v>
      </c>
      <c r="CB9" s="6">
        <v>0.72093023255813948</v>
      </c>
      <c r="CC9" s="8">
        <v>115.24610139568466</v>
      </c>
      <c r="CD9" s="8">
        <v>21.406991799741043</v>
      </c>
      <c r="CE9" s="6">
        <v>0.84840764331210194</v>
      </c>
      <c r="CF9" s="6">
        <v>3.5555555555555554</v>
      </c>
      <c r="CG9" s="6">
        <v>0.85004284490145676</v>
      </c>
      <c r="CH9" s="8">
        <v>79.377973838155199</v>
      </c>
      <c r="CI9" s="8">
        <v>14.473458759320501</v>
      </c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</row>
    <row r="10" spans="1:115" x14ac:dyDescent="0.3">
      <c r="A10" s="1">
        <v>8</v>
      </c>
      <c r="B10" s="2" t="s">
        <v>17</v>
      </c>
      <c r="C10" s="2">
        <v>3509324990</v>
      </c>
      <c r="D10" s="2" t="s">
        <v>15</v>
      </c>
      <c r="E10" s="2" t="s">
        <v>8</v>
      </c>
      <c r="F10" s="2" t="s">
        <v>9</v>
      </c>
      <c r="G10" s="2" t="s">
        <v>274</v>
      </c>
      <c r="H10" s="2">
        <v>36.406089700000003</v>
      </c>
      <c r="I10" s="2">
        <v>-98.460957300000004</v>
      </c>
      <c r="J10" s="3">
        <v>7444</v>
      </c>
      <c r="K10" s="3">
        <v>2268.9311273942039</v>
      </c>
      <c r="L10" s="2">
        <v>36</v>
      </c>
      <c r="M10" s="3">
        <v>4272</v>
      </c>
      <c r="N10" s="5"/>
      <c r="O10" s="2">
        <v>2.7</v>
      </c>
      <c r="P10" s="6">
        <v>0.51891891891891895</v>
      </c>
      <c r="Q10" s="6">
        <v>0.50967741935483868</v>
      </c>
      <c r="R10" s="6">
        <v>1.2151898734177216</v>
      </c>
      <c r="S10" s="21">
        <v>0.183</v>
      </c>
      <c r="T10" s="21">
        <v>0.63600000000000001</v>
      </c>
      <c r="U10" s="21">
        <v>0.18099999999999999</v>
      </c>
      <c r="V10" s="8">
        <v>8.4384906711317598</v>
      </c>
      <c r="W10" s="8">
        <v>36.4539151233962</v>
      </c>
      <c r="X10" s="8">
        <v>54.666307918766996</v>
      </c>
      <c r="Y10" s="8">
        <v>13.8697174087209</v>
      </c>
      <c r="Z10" s="8">
        <v>106.892332375471</v>
      </c>
      <c r="AA10" s="8">
        <v>75.513045731725299</v>
      </c>
      <c r="AB10" s="8">
        <v>72.293714740592605</v>
      </c>
      <c r="AC10" s="8">
        <v>30.056521670668701</v>
      </c>
      <c r="AD10" s="8">
        <v>29.9626778870716</v>
      </c>
      <c r="AE10" s="8">
        <v>32.246494145162202</v>
      </c>
      <c r="AF10" s="8">
        <v>36.271951966103501</v>
      </c>
      <c r="AG10" s="8">
        <v>41.422418727285397</v>
      </c>
      <c r="AH10" s="8">
        <v>41.990860750228897</v>
      </c>
      <c r="AI10" s="8">
        <v>34.517785719177603</v>
      </c>
      <c r="AJ10" s="8">
        <v>28.4239280865078</v>
      </c>
      <c r="AK10" s="8">
        <v>20.581141432991998</v>
      </c>
      <c r="AL10" s="8">
        <v>205.887963087858</v>
      </c>
      <c r="AM10" s="8">
        <v>23.078019415641201</v>
      </c>
      <c r="AN10" s="6">
        <v>30.524745921685199</v>
      </c>
      <c r="AO10" s="6">
        <v>11.417985126854701</v>
      </c>
      <c r="AP10" s="6">
        <v>125.120112059867</v>
      </c>
      <c r="AQ10" s="6">
        <v>28.871203433204101</v>
      </c>
      <c r="AR10" s="6">
        <v>13.834274785714101</v>
      </c>
      <c r="AS10" s="6">
        <v>203.92018703457401</v>
      </c>
      <c r="AT10" s="6">
        <v>88.682436397184603</v>
      </c>
      <c r="AU10" s="6">
        <v>69.119955736086794</v>
      </c>
      <c r="AV10" s="6">
        <v>65.028119119479697</v>
      </c>
      <c r="AW10" s="6">
        <v>42.384018094098202</v>
      </c>
      <c r="AX10" s="6">
        <v>43.357147478017403</v>
      </c>
      <c r="AY10" s="6">
        <v>32.400566028679698</v>
      </c>
      <c r="AZ10" s="6">
        <v>32.285387653570602</v>
      </c>
      <c r="BA10" s="6">
        <v>20.117180040412698</v>
      </c>
      <c r="BB10" s="6">
        <v>34.943239290540497</v>
      </c>
      <c r="BC10" s="6">
        <v>23.4263761472676</v>
      </c>
      <c r="BD10" s="6">
        <f>IF(Table3[[#This Row],[C26TT(S) ppm]]=0,"",Table3[[#This Row],[C24TET ppm]]/Table3[[#This Row],[C26TT(S) ppm]])</f>
        <v>0.76782069690260868</v>
      </c>
      <c r="BE10" s="22">
        <f t="shared" si="0"/>
        <v>0.50116902449327083</v>
      </c>
      <c r="BF10" s="6">
        <f>IF(SUM(Table3[[#This Row],[C31H (S) ppm]:[C35H (R) ppm]])=0,"",SUM(Table3[[#This Row],[C31H (S) ppm]:[C31H (R) ppm]])/SUM(Table3[[#This Row],[C31H (S) ppm]:[C35H (R) ppm]]))</f>
        <v>0.34931785110369723</v>
      </c>
      <c r="BG10" s="6">
        <f>IF(SUM(Table3[[#This Row],[C31H (S) ppm]:[C35H (R) ppm]])=0,"",SUM(Table3[[#This Row],[C32H (S) ppm]:[C32H (R) ppm]])/SUM(Table3[[#This Row],[C31H (S) ppm]:[C35H (R) ppm]]))</f>
        <v>0.23777191490363661</v>
      </c>
      <c r="BH10" s="6">
        <f>IF(SUM(Table3[[#This Row],[C31H (S) ppm]:[C35H (R) ppm]])=0,"",SUM(Table3[[#This Row],[C33H (S) ppm]:[C33H (R) ppm]])/SUM(Table3[[#This Row],[C31H (S) ppm]:[C35H (R) ppm]]))</f>
        <v>0.1677003835552715</v>
      </c>
      <c r="BI10" s="6">
        <f>IF(SUM(Table3[[#This Row],[C31H (S) ppm]:[C35H (R) ppm]])=0,"",SUM(Table3[[#This Row],[C34H (S) ppm]:[C34H (R) ppm]])/SUM(Table3[[#This Row],[C31H (S) ppm]:[C35H (R) ppm]]))</f>
        <v>0.11600047433830236</v>
      </c>
      <c r="BJ10" s="6">
        <f>IF(SUM(Table3[[#This Row],[C31H (S) ppm]:[C35H (R) ppm]])=0,"",SUM(Table3[[#This Row],[C35H (S) ppm]:[C35H (R) ppm]])/SUM(Table3[[#This Row],[C31H (S) ppm]:[C35H (R) ppm]]))</f>
        <v>0.12920937609909236</v>
      </c>
      <c r="BK10" s="6">
        <f>IF(Table3[[#This Row],[C34H (S) ppm]]=0,"",Table3[[#This Row],[C35H (S) ppm]]/Table3[[#This Row],[C34H (S) ppm]])</f>
        <v>1.0823236711756177</v>
      </c>
      <c r="BL10" s="6">
        <f>Table3[[#This Row],[C35HHI]]</f>
        <v>0.12920937609909236</v>
      </c>
      <c r="BM10" s="6">
        <f>IF(SUM(Table3[[#This Row],[C31H (S) ppm]:[C35H (R) ppm]])=0,"",Table3[[#This Row],[C29H ppm]]/Table3[[#This Row],[C30H ppm]])</f>
        <v>0.61357393732996768</v>
      </c>
      <c r="BN10" s="6">
        <f>IF(SUM(Table3[[#This Row],[C31H (S) ppm]:[C35H (R) ppm]])=0,"",SUM(Table3[[#This Row],[C31H (S) ppm]:[C35H (R) ppm]])/Table3[[#This Row],[C30H ppm]])</f>
        <v>2.2153001748117558</v>
      </c>
      <c r="BO10" s="21">
        <v>0.320267316966861</v>
      </c>
      <c r="BP10" s="21">
        <v>0.17723847953511401</v>
      </c>
      <c r="BQ10" s="21">
        <v>0.50249420349802398</v>
      </c>
      <c r="BR10" s="6">
        <v>4.13417041412487E-2</v>
      </c>
      <c r="BS10" s="6">
        <v>0.158360135661058</v>
      </c>
      <c r="BT10" s="6">
        <v>0.33308727160748192</v>
      </c>
      <c r="BU10" s="6">
        <v>0.3088439383433349</v>
      </c>
      <c r="BV10" s="6">
        <v>0.78344711500688446</v>
      </c>
      <c r="BW10" s="6">
        <v>0.8159805004668782</v>
      </c>
      <c r="BX10" s="7">
        <v>0.41652382584847447</v>
      </c>
      <c r="BY10" s="7">
        <v>0.40212547137470006</v>
      </c>
      <c r="BZ10" s="7">
        <v>0.1813507027768255</v>
      </c>
      <c r="CA10" s="21">
        <v>0.9864864864864864</v>
      </c>
      <c r="CB10" s="6">
        <v>0.71226415094339623</v>
      </c>
      <c r="CC10" s="8">
        <v>111.24616081726909</v>
      </c>
      <c r="CD10" s="8">
        <v>23.682616596002422</v>
      </c>
      <c r="CE10" s="6">
        <v>0.83930635838150291</v>
      </c>
      <c r="CF10" s="6">
        <v>3.8841059602649008</v>
      </c>
      <c r="CG10" s="6">
        <v>0.96543209876543212</v>
      </c>
      <c r="CH10" s="8">
        <v>64.341088434677204</v>
      </c>
      <c r="CI10" s="8">
        <v>10.6370480553341</v>
      </c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</row>
    <row r="11" spans="1:115" x14ac:dyDescent="0.3">
      <c r="A11" s="1">
        <v>9</v>
      </c>
      <c r="B11" s="2" t="s">
        <v>18</v>
      </c>
      <c r="C11" s="2">
        <v>3509324996</v>
      </c>
      <c r="D11" s="2" t="s">
        <v>15</v>
      </c>
      <c r="E11" s="2" t="s">
        <v>8</v>
      </c>
      <c r="F11" s="2" t="s">
        <v>9</v>
      </c>
      <c r="G11" s="2" t="s">
        <v>274</v>
      </c>
      <c r="H11" s="2">
        <v>36.362561499999998</v>
      </c>
      <c r="I11" s="2">
        <v>-98.682057499999999</v>
      </c>
      <c r="J11" s="3">
        <v>7690</v>
      </c>
      <c r="K11" s="3">
        <v>2343.9119249948185</v>
      </c>
      <c r="L11" s="2">
        <v>36</v>
      </c>
      <c r="M11" s="3">
        <v>3662</v>
      </c>
      <c r="N11" s="5"/>
      <c r="O11" s="2">
        <v>3.4</v>
      </c>
      <c r="P11" s="6">
        <v>0.39330543933054396</v>
      </c>
      <c r="Q11" s="6">
        <v>0.38425925925925924</v>
      </c>
      <c r="R11" s="6">
        <v>1.1325301204819278</v>
      </c>
      <c r="S11" s="21">
        <v>0.17199999999999999</v>
      </c>
      <c r="T11" s="21">
        <v>0.64500000000000002</v>
      </c>
      <c r="U11" s="21">
        <v>0.183</v>
      </c>
      <c r="V11" s="8">
        <v>9.7521271911193601</v>
      </c>
      <c r="W11" s="8">
        <v>41.433307127662196</v>
      </c>
      <c r="X11" s="8">
        <v>60.486134038590798</v>
      </c>
      <c r="Y11" s="8">
        <v>15.091178176413299</v>
      </c>
      <c r="Z11" s="8">
        <v>118.75076677085799</v>
      </c>
      <c r="AA11" s="8">
        <v>85.597708267267194</v>
      </c>
      <c r="AB11" s="8">
        <v>79.442937685528605</v>
      </c>
      <c r="AC11" s="8">
        <v>34.553749349151602</v>
      </c>
      <c r="AD11" s="8">
        <v>33.945630136865297</v>
      </c>
      <c r="AE11" s="8">
        <v>38.002373966738801</v>
      </c>
      <c r="AF11" s="8">
        <v>40.772282303317603</v>
      </c>
      <c r="AG11" s="8">
        <v>44.9904149699748</v>
      </c>
      <c r="AH11" s="8">
        <v>42.717076851837</v>
      </c>
      <c r="AI11" s="8">
        <v>39.369706994169903</v>
      </c>
      <c r="AJ11" s="8">
        <v>29.1640147312533</v>
      </c>
      <c r="AK11" s="8">
        <v>28.488786114197701</v>
      </c>
      <c r="AL11" s="8">
        <v>243.772972107941</v>
      </c>
      <c r="AM11" s="8">
        <v>21.302988939573499</v>
      </c>
      <c r="AN11" s="6">
        <v>30.794722639765201</v>
      </c>
      <c r="AO11" s="6">
        <v>12.6742551834446</v>
      </c>
      <c r="AP11" s="6">
        <v>105.08306176098699</v>
      </c>
      <c r="AQ11" s="6">
        <v>27.772971214207502</v>
      </c>
      <c r="AR11" s="6">
        <v>13.4291094186484</v>
      </c>
      <c r="AS11" s="6">
        <v>158.341237267976</v>
      </c>
      <c r="AT11" s="6">
        <v>64.048220239932803</v>
      </c>
      <c r="AU11" s="6">
        <v>51.751982826856199</v>
      </c>
      <c r="AV11" s="6">
        <v>45.837101647161496</v>
      </c>
      <c r="AW11" s="6">
        <v>31.337054384425699</v>
      </c>
      <c r="AX11" s="6">
        <v>32.0123111278035</v>
      </c>
      <c r="AY11" s="6">
        <v>22.948013146085302</v>
      </c>
      <c r="AZ11" s="6">
        <v>21.344194001596499</v>
      </c>
      <c r="BA11" s="6">
        <v>13.0249904212787</v>
      </c>
      <c r="BB11" s="6">
        <v>19.187467615300001</v>
      </c>
      <c r="BC11" s="6">
        <v>11.755677626714601</v>
      </c>
      <c r="BD11" s="6">
        <f>IF(Table3[[#This Row],[C26TT(S) ppm]]=0,"",Table3[[#This Row],[C24TET ppm]]/Table3[[#This Row],[C26TT(S) ppm]])</f>
        <v>0.61651743561358419</v>
      </c>
      <c r="BE11" s="22">
        <f t="shared" si="0"/>
        <v>0.59862050609620576</v>
      </c>
      <c r="BF11" s="6">
        <f>IF(SUM(Table3[[#This Row],[C31H (S) ppm]:[C35H (R) ppm]])=0,"",SUM(Table3[[#This Row],[C31H (S) ppm]:[C31H (R) ppm]])/SUM(Table3[[#This Row],[C31H (S) ppm]:[C35H (R) ppm]]))</f>
        <v>0.36967695858939836</v>
      </c>
      <c r="BG11" s="6">
        <f>IF(SUM(Table3[[#This Row],[C31H (S) ppm]:[C35H (R) ppm]])=0,"",SUM(Table3[[#This Row],[C32H (S) ppm]:[C32H (R) ppm]])/SUM(Table3[[#This Row],[C31H (S) ppm]:[C35H (R) ppm]]))</f>
        <v>0.2463683700710449</v>
      </c>
      <c r="BH11" s="6">
        <f>IF(SUM(Table3[[#This Row],[C31H (S) ppm]:[C35H (R) ppm]])=0,"",SUM(Table3[[#This Row],[C33H (S) ppm]:[C33H (R) ppm]])/SUM(Table3[[#This Row],[C31H (S) ppm]:[C35H (R) ppm]]))</f>
        <v>0.17545362600910053</v>
      </c>
      <c r="BI11" s="6">
        <f>IF(SUM(Table3[[#This Row],[C31H (S) ppm]:[C35H (R) ppm]])=0,"",SUM(Table3[[#This Row],[C34H (S) ppm]:[C34H (R) ppm]])/SUM(Table3[[#This Row],[C31H (S) ppm]:[C35H (R) ppm]]))</f>
        <v>0.10971911300810586</v>
      </c>
      <c r="BJ11" s="6">
        <f>IF(SUM(Table3[[#This Row],[C31H (S) ppm]:[C35H (R) ppm]])=0,"",SUM(Table3[[#This Row],[C35H (S) ppm]:[C35H (R) ppm]])/SUM(Table3[[#This Row],[C31H (S) ppm]:[C35H (R) ppm]]))</f>
        <v>9.8781932322350274E-2</v>
      </c>
      <c r="BK11" s="6">
        <f>IF(Table3[[#This Row],[C34H (S) ppm]]=0,"",Table3[[#This Row],[C35H (S) ppm]]/Table3[[#This Row],[C34H (S) ppm]])</f>
        <v>0.8989548920828222</v>
      </c>
      <c r="BL11" s="6">
        <f>Table3[[#This Row],[C35HHI]]</f>
        <v>9.8781932322350274E-2</v>
      </c>
      <c r="BM11" s="6">
        <f>IF(SUM(Table3[[#This Row],[C31H (S) ppm]:[C35H (R) ppm]])=0,"",Table3[[#This Row],[C29H ppm]]/Table3[[#This Row],[C30H ppm]])</f>
        <v>0.66364936623013049</v>
      </c>
      <c r="BN11" s="6">
        <f>IF(SUM(Table3[[#This Row],[C31H (S) ppm]:[C35H (R) ppm]])=0,"",SUM(Table3[[#This Row],[C31H (S) ppm]:[C35H (R) ppm]])/Table3[[#This Row],[C30H ppm]])</f>
        <v>1.9783034315123924</v>
      </c>
      <c r="BO11" s="21">
        <v>0.26061970033846399</v>
      </c>
      <c r="BP11" s="21">
        <v>0.21408540372228099</v>
      </c>
      <c r="BQ11" s="21">
        <v>0.52529489593925505</v>
      </c>
      <c r="BR11" s="6">
        <v>3.7038598225251997E-2</v>
      </c>
      <c r="BS11" s="6">
        <v>0.16581757846567499</v>
      </c>
      <c r="BT11" s="6">
        <v>0.28593662308726719</v>
      </c>
      <c r="BU11" s="6">
        <v>0.38681486220461042</v>
      </c>
      <c r="BV11" s="6">
        <v>0.79723330389103531</v>
      </c>
      <c r="BW11" s="6">
        <v>0.8476296311637711</v>
      </c>
      <c r="BX11" s="7">
        <v>0.45065666041275798</v>
      </c>
      <c r="BY11" s="7">
        <v>0.35459662288930582</v>
      </c>
      <c r="BZ11" s="7">
        <v>0.19474671669793622</v>
      </c>
      <c r="CA11" s="21">
        <v>1.0111420612813371</v>
      </c>
      <c r="CB11" s="6">
        <v>0.82058823529411762</v>
      </c>
      <c r="CC11" s="8">
        <v>117.70433270484691</v>
      </c>
      <c r="CD11" s="8">
        <v>23.190184049079754</v>
      </c>
      <c r="CE11" s="6">
        <v>1.2842323651452283</v>
      </c>
      <c r="CF11" s="6">
        <v>3.3870967741935485</v>
      </c>
      <c r="CG11" s="6">
        <v>0.78684429641965026</v>
      </c>
      <c r="CH11" s="8">
        <v>59.467342395862197</v>
      </c>
      <c r="CI11" s="8">
        <v>12.9864975805054</v>
      </c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</row>
    <row r="12" spans="1:115" x14ac:dyDescent="0.3">
      <c r="A12" s="1">
        <v>10</v>
      </c>
      <c r="B12" s="2" t="s">
        <v>19</v>
      </c>
      <c r="C12" s="2">
        <v>3509324995</v>
      </c>
      <c r="D12" s="2" t="s">
        <v>15</v>
      </c>
      <c r="E12" s="2" t="s">
        <v>8</v>
      </c>
      <c r="F12" s="2" t="s">
        <v>9</v>
      </c>
      <c r="G12" s="2" t="s">
        <v>274</v>
      </c>
      <c r="H12" s="2">
        <v>36.362561499999998</v>
      </c>
      <c r="I12" s="2">
        <v>-98.681958199999997</v>
      </c>
      <c r="J12" s="3">
        <v>8068</v>
      </c>
      <c r="K12" s="3">
        <v>2459.1263213079578</v>
      </c>
      <c r="L12" s="2">
        <v>40</v>
      </c>
      <c r="M12" s="3">
        <v>9528</v>
      </c>
      <c r="N12" s="5"/>
      <c r="O12" s="2">
        <v>3.5</v>
      </c>
      <c r="P12" s="6">
        <v>0.38590604026845637</v>
      </c>
      <c r="Q12" s="6">
        <v>0.38697318007662834</v>
      </c>
      <c r="R12" s="6">
        <v>1.1386138613861385</v>
      </c>
      <c r="S12" s="21">
        <v>0.17699999999999999</v>
      </c>
      <c r="T12" s="21">
        <v>0.64400000000000002</v>
      </c>
      <c r="U12" s="21">
        <v>0.17899999999999999</v>
      </c>
      <c r="V12" s="8">
        <v>8.9606414702300707</v>
      </c>
      <c r="W12" s="8">
        <v>39.453337833808199</v>
      </c>
      <c r="X12" s="8">
        <v>57.497747002451902</v>
      </c>
      <c r="Y12" s="8">
        <v>14.851933472864101</v>
      </c>
      <c r="Z12" s="8">
        <v>113.132813791446</v>
      </c>
      <c r="AA12" s="8">
        <v>83.154879567633202</v>
      </c>
      <c r="AB12" s="8">
        <v>77.481004964874899</v>
      </c>
      <c r="AC12" s="8">
        <v>33.320223341586498</v>
      </c>
      <c r="AD12" s="8">
        <v>33.260324821072501</v>
      </c>
      <c r="AE12" s="8">
        <v>36.680044388493002</v>
      </c>
      <c r="AF12" s="8">
        <v>41.221377847887801</v>
      </c>
      <c r="AG12" s="8">
        <v>46.300187094898298</v>
      </c>
      <c r="AH12" s="8">
        <v>44.875160750961001</v>
      </c>
      <c r="AI12" s="8">
        <v>36.305000716121498</v>
      </c>
      <c r="AJ12" s="8">
        <v>32.2153627785233</v>
      </c>
      <c r="AK12" s="8">
        <v>26.6358867405913</v>
      </c>
      <c r="AL12" s="8">
        <v>283.396224308326</v>
      </c>
      <c r="AM12" s="8">
        <v>21.5639238058762</v>
      </c>
      <c r="AN12" s="6">
        <v>30.699105967214201</v>
      </c>
      <c r="AO12" s="6">
        <v>11.6305153274592</v>
      </c>
      <c r="AP12" s="6">
        <v>108.21458412811801</v>
      </c>
      <c r="AQ12" s="6">
        <v>29.9727256568119</v>
      </c>
      <c r="AR12" s="6">
        <v>17.923081775455401</v>
      </c>
      <c r="AS12" s="6">
        <v>175.03824349797301</v>
      </c>
      <c r="AT12" s="6">
        <v>67.935393093497396</v>
      </c>
      <c r="AU12" s="6">
        <v>61.491106995377997</v>
      </c>
      <c r="AV12" s="6">
        <v>47.315374391033302</v>
      </c>
      <c r="AW12" s="6">
        <v>31.019942955175999</v>
      </c>
      <c r="AX12" s="6">
        <v>35.3479668020723</v>
      </c>
      <c r="AY12" s="6">
        <v>25.1019906070151</v>
      </c>
      <c r="AZ12" s="6">
        <v>24.038771731678199</v>
      </c>
      <c r="BA12" s="6">
        <v>16.581311958687198</v>
      </c>
      <c r="BB12" s="6">
        <v>19.845042998906099</v>
      </c>
      <c r="BC12" s="6">
        <v>16.3696400914829</v>
      </c>
      <c r="BD12" s="6">
        <f>IF(Table3[[#This Row],[C26TT(S) ppm]]=0,"",Table3[[#This Row],[C24TET ppm]]/Table3[[#This Row],[C26TT(S) ppm]])</f>
        <v>0.64717224686073982</v>
      </c>
      <c r="BE12" s="22">
        <f t="shared" si="0"/>
        <v>0.58401056741800117</v>
      </c>
      <c r="BF12" s="6">
        <f>IF(SUM(Table3[[#This Row],[C31H (S) ppm]:[C35H (R) ppm]])=0,"",SUM(Table3[[#This Row],[C31H (S) ppm]:[C31H (R) ppm]])/SUM(Table3[[#This Row],[C31H (S) ppm]:[C35H (R) ppm]]))</f>
        <v>0.37509867358579407</v>
      </c>
      <c r="BG12" s="6">
        <f>IF(SUM(Table3[[#This Row],[C31H (S) ppm]:[C35H (R) ppm]])=0,"",SUM(Table3[[#This Row],[C32H (S) ppm]:[C32H (R) ppm]])/SUM(Table3[[#This Row],[C31H (S) ppm]:[C35H (R) ppm]]))</f>
        <v>0.22702826400550219</v>
      </c>
      <c r="BH12" s="6">
        <f>IF(SUM(Table3[[#This Row],[C31H (S) ppm]:[C35H (R) ppm]])=0,"",SUM(Table3[[#This Row],[C33H (S) ppm]:[C33H (R) ppm]])/SUM(Table3[[#This Row],[C31H (S) ppm]:[C35H (R) ppm]]))</f>
        <v>0.17519363366000026</v>
      </c>
      <c r="BI12" s="6">
        <f>IF(SUM(Table3[[#This Row],[C31H (S) ppm]:[C35H (R) ppm]])=0,"",SUM(Table3[[#This Row],[C34H (S) ppm]:[C34H (R) ppm]])/SUM(Table3[[#This Row],[C31H (S) ppm]:[C35H (R) ppm]]))</f>
        <v>0.11772349173266128</v>
      </c>
      <c r="BJ12" s="6">
        <f>IF(SUM(Table3[[#This Row],[C31H (S) ppm]:[C35H (R) ppm]])=0,"",SUM(Table3[[#This Row],[C35H (S) ppm]:[C35H (R) ppm]])/SUM(Table3[[#This Row],[C31H (S) ppm]:[C35H (R) ppm]]))</f>
        <v>0.10495593701604231</v>
      </c>
      <c r="BK12" s="6">
        <f>IF(Table3[[#This Row],[C34H (S) ppm]]=0,"",Table3[[#This Row],[C35H (S) ppm]]/Table3[[#This Row],[C34H (S) ppm]])</f>
        <v>0.82554313591465156</v>
      </c>
      <c r="BL12" s="6">
        <f>Table3[[#This Row],[C35HHI]]</f>
        <v>0.10495593701604231</v>
      </c>
      <c r="BM12" s="6">
        <f>IF(SUM(Table3[[#This Row],[C31H (S) ppm]:[C35H (R) ppm]])=0,"",Table3[[#This Row],[C29H ppm]]/Table3[[#This Row],[C30H ppm]])</f>
        <v>0.61823394685385513</v>
      </c>
      <c r="BN12" s="6">
        <f>IF(SUM(Table3[[#This Row],[C31H (S) ppm]:[C35H (R) ppm]])=0,"",SUM(Table3[[#This Row],[C31H (S) ppm]:[C35H (R) ppm]])/Table3[[#This Row],[C30H ppm]])</f>
        <v>1.9712637348815842</v>
      </c>
      <c r="BO12" s="21">
        <v>0.31465288313697498</v>
      </c>
      <c r="BP12" s="21">
        <v>0.20638466159187299</v>
      </c>
      <c r="BQ12" s="21">
        <v>0.478962455271152</v>
      </c>
      <c r="BR12" s="6">
        <v>3.8391700655770598E-2</v>
      </c>
      <c r="BS12" s="6">
        <v>0.145291529126995</v>
      </c>
      <c r="BT12" s="6">
        <v>0.29226041858226282</v>
      </c>
      <c r="BU12" s="6">
        <v>0.39068757049537706</v>
      </c>
      <c r="BV12" s="6">
        <v>0.82632054507586017</v>
      </c>
      <c r="BW12" s="6">
        <v>0.84469616749551057</v>
      </c>
      <c r="BX12" s="7">
        <v>0.42316975060337891</v>
      </c>
      <c r="BY12" s="7">
        <v>0.34151246983105388</v>
      </c>
      <c r="BZ12" s="7">
        <v>0.23531777956556718</v>
      </c>
      <c r="CA12" s="21">
        <v>1.0066445182724253</v>
      </c>
      <c r="CB12" s="6">
        <v>0.82105263157894737</v>
      </c>
      <c r="CC12" s="8">
        <v>118.07723326463783</v>
      </c>
      <c r="CD12" s="8">
        <v>24.319679175021484</v>
      </c>
      <c r="CE12" s="6">
        <v>1.2878411910669976</v>
      </c>
      <c r="CF12" s="6">
        <v>3.6282051282051282</v>
      </c>
      <c r="CG12" s="6">
        <v>0.80703422053231944</v>
      </c>
      <c r="CH12" s="8">
        <v>61.0998469597656</v>
      </c>
      <c r="CI12" s="8">
        <v>12.6748648935408</v>
      </c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</row>
    <row r="13" spans="1:115" x14ac:dyDescent="0.3">
      <c r="A13" s="1">
        <v>11</v>
      </c>
      <c r="B13" s="2" t="s">
        <v>20</v>
      </c>
      <c r="C13" s="2">
        <v>3509325130</v>
      </c>
      <c r="D13" s="2" t="s">
        <v>15</v>
      </c>
      <c r="E13" s="2" t="s">
        <v>8</v>
      </c>
      <c r="F13" s="2" t="s">
        <v>9</v>
      </c>
      <c r="G13" s="2" t="s">
        <v>274</v>
      </c>
      <c r="H13" s="2">
        <v>36.348748399999998</v>
      </c>
      <c r="I13" s="2">
        <v>-98.624285799999996</v>
      </c>
      <c r="J13" s="3">
        <v>7563</v>
      </c>
      <c r="K13" s="3">
        <v>2305.2023262335256</v>
      </c>
      <c r="L13" s="2">
        <v>30</v>
      </c>
      <c r="M13" s="3">
        <v>2885</v>
      </c>
      <c r="N13" s="5"/>
      <c r="O13" s="2">
        <v>2.2999999999999998</v>
      </c>
      <c r="P13" s="6">
        <v>0.48971193415637859</v>
      </c>
      <c r="Q13" s="6">
        <v>0.43478260869565216</v>
      </c>
      <c r="R13" s="6">
        <v>1.3222222222222222</v>
      </c>
      <c r="S13" s="21">
        <v>0.16500000000000001</v>
      </c>
      <c r="T13" s="21">
        <v>0.67400000000000004</v>
      </c>
      <c r="U13" s="21">
        <v>0.161</v>
      </c>
      <c r="V13" s="8">
        <v>12.1622733635377</v>
      </c>
      <c r="W13" s="8">
        <v>66.388631663809093</v>
      </c>
      <c r="X13" s="8">
        <v>86.500571048880104</v>
      </c>
      <c r="Y13" s="8">
        <v>22.032843823423001</v>
      </c>
      <c r="Z13" s="8">
        <v>174.44876274276501</v>
      </c>
      <c r="AA13" s="8">
        <v>123.335294732086</v>
      </c>
      <c r="AB13" s="8">
        <v>112.345608123343</v>
      </c>
      <c r="AC13" s="8">
        <v>46.245821127796198</v>
      </c>
      <c r="AD13" s="8">
        <v>45.324856409505998</v>
      </c>
      <c r="AE13" s="8">
        <v>51.867374012628403</v>
      </c>
      <c r="AF13" s="8">
        <v>55.956767550435003</v>
      </c>
      <c r="AG13" s="8">
        <v>62.7462789792352</v>
      </c>
      <c r="AH13" s="8">
        <v>62.249484859612203</v>
      </c>
      <c r="AI13" s="8">
        <v>53.248057927640097</v>
      </c>
      <c r="AJ13" s="8">
        <v>39.637400756674303</v>
      </c>
      <c r="AK13" s="8">
        <v>35.612383662020001</v>
      </c>
      <c r="AL13" s="8">
        <v>378.07558828158</v>
      </c>
      <c r="AM13" s="8">
        <v>37.620510179947097</v>
      </c>
      <c r="AN13" s="6">
        <v>42.639115513847401</v>
      </c>
      <c r="AO13" s="6">
        <v>21.303334400886399</v>
      </c>
      <c r="AP13" s="6">
        <v>211.58271995045101</v>
      </c>
      <c r="AQ13" s="6">
        <v>41.003387640496001</v>
      </c>
      <c r="AR13" s="6">
        <v>23.551266246823801</v>
      </c>
      <c r="AS13" s="6">
        <v>326.59358667472799</v>
      </c>
      <c r="AT13" s="6">
        <v>138.54770673948099</v>
      </c>
      <c r="AU13" s="6">
        <v>104.87762068181701</v>
      </c>
      <c r="AV13" s="6">
        <v>88.573787936097702</v>
      </c>
      <c r="AW13" s="6">
        <v>58.2755011747686</v>
      </c>
      <c r="AX13" s="6">
        <v>67.3678182895775</v>
      </c>
      <c r="AY13" s="6">
        <v>47.659690299163401</v>
      </c>
      <c r="AZ13" s="6">
        <v>43.882873319178998</v>
      </c>
      <c r="BA13" s="6">
        <v>31.511468833431302</v>
      </c>
      <c r="BB13" s="6">
        <v>40.108592007892497</v>
      </c>
      <c r="BC13" s="6">
        <v>24.992313847728301</v>
      </c>
      <c r="BD13" s="6">
        <f>IF(Table3[[#This Row],[C26TT(S) ppm]]=0,"",Table3[[#This Row],[C24TET ppm]]/Table3[[#This Row],[C26TT(S) ppm]])</f>
        <v>0.81348993838786376</v>
      </c>
      <c r="BE13" s="22">
        <f t="shared" si="0"/>
        <v>0.52110945704577516</v>
      </c>
      <c r="BF13" s="6">
        <f>IF(SUM(Table3[[#This Row],[C31H (S) ppm]:[C35H (R) ppm]])=0,"",SUM(Table3[[#This Row],[C31H (S) ppm]:[C31H (R) ppm]])/SUM(Table3[[#This Row],[C31H (S) ppm]:[C35H (R) ppm]]))</f>
        <v>0.37693762401325481</v>
      </c>
      <c r="BG13" s="6">
        <f>IF(SUM(Table3[[#This Row],[C31H (S) ppm]:[C35H (R) ppm]])=0,"",SUM(Table3[[#This Row],[C32H (S) ppm]:[C32H (R) ppm]])/SUM(Table3[[#This Row],[C31H (S) ppm]:[C35H (R) ppm]]))</f>
        <v>0.22739220569963778</v>
      </c>
      <c r="BH13" s="6">
        <f>IF(SUM(Table3[[#This Row],[C31H (S) ppm]:[C35H (R) ppm]])=0,"",SUM(Table3[[#This Row],[C33H (S) ppm]:[C33H (R) ppm]])/SUM(Table3[[#This Row],[C31H (S) ppm]:[C35H (R) ppm]]))</f>
        <v>0.17811702768530699</v>
      </c>
      <c r="BI13" s="6">
        <f>IF(SUM(Table3[[#This Row],[C31H (S) ppm]:[C35H (R) ppm]])=0,"",SUM(Table3[[#This Row],[C34H (S) ppm]:[C34H (R) ppm]])/SUM(Table3[[#This Row],[C31H (S) ppm]:[C35H (R) ppm]]))</f>
        <v>0.11674612702014528</v>
      </c>
      <c r="BJ13" s="6">
        <f>IF(SUM(Table3[[#This Row],[C31H (S) ppm]:[C35H (R) ppm]])=0,"",SUM(Table3[[#This Row],[C35H (S) ppm]:[C35H (R) ppm]])/SUM(Table3[[#This Row],[C31H (S) ppm]:[C35H (R) ppm]]))</f>
        <v>0.10080701558165513</v>
      </c>
      <c r="BK13" s="6">
        <f>IF(Table3[[#This Row],[C34H (S) ppm]]=0,"",Table3[[#This Row],[C35H (S) ppm]]/Table3[[#This Row],[C34H (S) ppm]])</f>
        <v>0.91399192838093046</v>
      </c>
      <c r="BL13" s="6">
        <f>Table3[[#This Row],[C35HHI]]</f>
        <v>0.10080701558165513</v>
      </c>
      <c r="BM13" s="6">
        <f>IF(SUM(Table3[[#This Row],[C31H (S) ppm]:[C35H (R) ppm]])=0,"",Table3[[#This Row],[C29H ppm]]/Table3[[#This Row],[C30H ppm]])</f>
        <v>0.64784713657337534</v>
      </c>
      <c r="BN13" s="6">
        <f>IF(SUM(Table3[[#This Row],[C31H (S) ppm]:[C35H (R) ppm]])=0,"",SUM(Table3[[#This Row],[C31H (S) ppm]:[C35H (R) ppm]])/Table3[[#This Row],[C30H ppm]])</f>
        <v>1.9773731006307862</v>
      </c>
      <c r="BO13" s="21">
        <v>0.242877124564427</v>
      </c>
      <c r="BP13" s="21">
        <v>0.20494715369952499</v>
      </c>
      <c r="BQ13" s="21">
        <v>0.55217572173604801</v>
      </c>
      <c r="BR13" s="6">
        <v>3.6075316041276402E-2</v>
      </c>
      <c r="BS13" s="6">
        <v>0.15236862731105999</v>
      </c>
      <c r="BT13" s="6">
        <v>0.37209995137233154</v>
      </c>
      <c r="BU13" s="6">
        <v>0.31047991631260424</v>
      </c>
      <c r="BV13" s="6">
        <v>0.79339476112244811</v>
      </c>
      <c r="BW13" s="6">
        <v>0.83118554091928976</v>
      </c>
      <c r="BX13" s="7">
        <v>0.45399924896733007</v>
      </c>
      <c r="BY13" s="7">
        <v>0.35786706721742395</v>
      </c>
      <c r="BZ13" s="7">
        <v>0.18813368381524595</v>
      </c>
      <c r="CA13" s="21">
        <v>0.97474747474747481</v>
      </c>
      <c r="CB13" s="6">
        <v>0.78590785907859073</v>
      </c>
      <c r="CC13" s="8">
        <v>120.9723301180474</v>
      </c>
      <c r="CD13" s="8">
        <v>22.07040296433534</v>
      </c>
      <c r="CE13" s="6">
        <v>1.1705150976909413</v>
      </c>
      <c r="CF13" s="6">
        <v>3.2862068965517239</v>
      </c>
      <c r="CG13" s="6">
        <v>0.78825475599669148</v>
      </c>
      <c r="CH13" s="8">
        <v>101.817782489736</v>
      </c>
      <c r="CI13" s="8">
        <v>16.174621260343098</v>
      </c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</row>
    <row r="14" spans="1:115" x14ac:dyDescent="0.3">
      <c r="A14" s="1">
        <v>12</v>
      </c>
      <c r="B14" s="2" t="s">
        <v>21</v>
      </c>
      <c r="C14" s="2">
        <v>3509325139</v>
      </c>
      <c r="D14" s="2" t="s">
        <v>15</v>
      </c>
      <c r="E14" s="2" t="s">
        <v>8</v>
      </c>
      <c r="F14" s="2" t="s">
        <v>9</v>
      </c>
      <c r="G14" s="2" t="s">
        <v>274</v>
      </c>
      <c r="H14" s="2">
        <v>36.346722800000002</v>
      </c>
      <c r="I14" s="2">
        <v>-98.624278099999998</v>
      </c>
      <c r="J14" s="3">
        <v>7443</v>
      </c>
      <c r="K14" s="3">
        <v>2268.6263274039575</v>
      </c>
      <c r="L14" s="2">
        <v>37</v>
      </c>
      <c r="M14" s="3">
        <v>4718</v>
      </c>
      <c r="N14" s="5"/>
      <c r="O14" s="2">
        <v>2.8</v>
      </c>
      <c r="P14" s="6">
        <v>0.39937106918238996</v>
      </c>
      <c r="Q14" s="6">
        <v>0.41923076923076924</v>
      </c>
      <c r="R14" s="6">
        <v>1.165137614678899</v>
      </c>
      <c r="S14" s="21">
        <v>0.155</v>
      </c>
      <c r="T14" s="21">
        <v>0.66</v>
      </c>
      <c r="U14" s="21">
        <v>0.185</v>
      </c>
      <c r="V14" s="8">
        <v>11.921418173464801</v>
      </c>
      <c r="W14" s="8">
        <v>59.662966218961401</v>
      </c>
      <c r="X14" s="8">
        <v>84.907163548463103</v>
      </c>
      <c r="Y14" s="8">
        <v>19.768524798829699</v>
      </c>
      <c r="Z14" s="8">
        <v>156.00010900078701</v>
      </c>
      <c r="AA14" s="8">
        <v>115.800278339054</v>
      </c>
      <c r="AB14" s="8">
        <v>105.46011470816001</v>
      </c>
      <c r="AC14" s="8">
        <v>44.452110577428002</v>
      </c>
      <c r="AD14" s="8">
        <v>42.052649263083502</v>
      </c>
      <c r="AE14" s="8">
        <v>54.5309405324343</v>
      </c>
      <c r="AF14" s="8">
        <v>58.915902022309801</v>
      </c>
      <c r="AG14" s="8">
        <v>60.2676781074953</v>
      </c>
      <c r="AH14" s="8">
        <v>58.1776355072261</v>
      </c>
      <c r="AI14" s="8">
        <v>48.8298637887669</v>
      </c>
      <c r="AJ14" s="8">
        <v>35.307603359316403</v>
      </c>
      <c r="AK14" s="8">
        <v>25.419546539988598</v>
      </c>
      <c r="AL14" s="8">
        <v>284.930848729084</v>
      </c>
      <c r="AM14" s="8">
        <v>32.0953974469965</v>
      </c>
      <c r="AN14" s="6">
        <v>37.675052753451901</v>
      </c>
      <c r="AO14" s="6">
        <v>17.5422860289444</v>
      </c>
      <c r="AP14" s="6">
        <v>185.361486988319</v>
      </c>
      <c r="AQ14" s="6">
        <v>35.450381000639801</v>
      </c>
      <c r="AR14" s="6">
        <v>15.831080999091601</v>
      </c>
      <c r="AS14" s="6">
        <v>287.51595679468198</v>
      </c>
      <c r="AT14" s="6">
        <v>122.54129477034699</v>
      </c>
      <c r="AU14" s="6">
        <v>97.073528876421605</v>
      </c>
      <c r="AV14" s="6">
        <v>80.337338815870694</v>
      </c>
      <c r="AW14" s="6">
        <v>53.454511732961898</v>
      </c>
      <c r="AX14" s="6">
        <v>57.652371384301603</v>
      </c>
      <c r="AY14" s="6">
        <v>41.498193850681901</v>
      </c>
      <c r="AZ14" s="6">
        <v>36.639500713630902</v>
      </c>
      <c r="BA14" s="6">
        <v>22.931526375052201</v>
      </c>
      <c r="BB14" s="6">
        <v>35.570481666318699</v>
      </c>
      <c r="BC14" s="6">
        <v>28.014056708025599</v>
      </c>
      <c r="BD14" s="6">
        <f>IF(Table3[[#This Row],[C26TT(S) ppm]]=0,"",Table3[[#This Row],[C24TET ppm]]/Table3[[#This Row],[C26TT(S) ppm]])</f>
        <v>0.72202190244919384</v>
      </c>
      <c r="BE14" s="22">
        <f t="shared" si="0"/>
        <v>0.5229850425491811</v>
      </c>
      <c r="BF14" s="6">
        <f>IF(SUM(Table3[[#This Row],[C31H (S) ppm]:[C35H (R) ppm]])=0,"",SUM(Table3[[#This Row],[C31H (S) ppm]:[C31H (R) ppm]])/SUM(Table3[[#This Row],[C31H (S) ppm]:[C35H (R) ppm]]))</f>
        <v>0.38146593541088941</v>
      </c>
      <c r="BG14" s="6">
        <f>IF(SUM(Table3[[#This Row],[C31H (S) ppm]:[C35H (R) ppm]])=0,"",SUM(Table3[[#This Row],[C32H (S) ppm]:[C32H (R) ppm]])/SUM(Table3[[#This Row],[C31H (S) ppm]:[C35H (R) ppm]]))</f>
        <v>0.23239339026610056</v>
      </c>
      <c r="BH14" s="6">
        <f>IF(SUM(Table3[[#This Row],[C31H (S) ppm]:[C35H (R) ppm]])=0,"",SUM(Table3[[#This Row],[C33H (S) ppm]:[C33H (R) ppm]])/SUM(Table3[[#This Row],[C31H (S) ppm]:[C35H (R) ppm]]))</f>
        <v>0.17222226845085697</v>
      </c>
      <c r="BI14" s="6">
        <f>IF(SUM(Table3[[#This Row],[C31H (S) ppm]:[C35H (R) ppm]])=0,"",SUM(Table3[[#This Row],[C34H (S) ppm]:[C34H (R) ppm]])/SUM(Table3[[#This Row],[C31H (S) ppm]:[C35H (R) ppm]]))</f>
        <v>0.10347351419375053</v>
      </c>
      <c r="BJ14" s="6">
        <f>IF(SUM(Table3[[#This Row],[C31H (S) ppm]:[C35H (R) ppm]])=0,"",SUM(Table3[[#This Row],[C35H (S) ppm]:[C35H (R) ppm]])/SUM(Table3[[#This Row],[C31H (S) ppm]:[C35H (R) ppm]]))</f>
        <v>0.11044489167840256</v>
      </c>
      <c r="BK14" s="6">
        <f>IF(Table3[[#This Row],[C34H (S) ppm]]=0,"",Table3[[#This Row],[C35H (S) ppm]]/Table3[[#This Row],[C34H (S) ppm]])</f>
        <v>0.97082331837249902</v>
      </c>
      <c r="BL14" s="6">
        <f>Table3[[#This Row],[C35HHI]]</f>
        <v>0.11044489167840256</v>
      </c>
      <c r="BM14" s="6">
        <f>IF(SUM(Table3[[#This Row],[C31H (S) ppm]:[C35H (R) ppm]])=0,"",Table3[[#This Row],[C29H ppm]]/Table3[[#This Row],[C30H ppm]])</f>
        <v>0.6446998248541993</v>
      </c>
      <c r="BN14" s="6">
        <f>IF(SUM(Table3[[#This Row],[C31H (S) ppm]:[C35H (R) ppm]])=0,"",SUM(Table3[[#This Row],[C31H (S) ppm]:[C35H (R) ppm]])/Table3[[#This Row],[C30H ppm]])</f>
        <v>2.002368186141176</v>
      </c>
      <c r="BO14" s="21">
        <v>0.29893067962021802</v>
      </c>
      <c r="BP14" s="21">
        <v>0.20148895193366101</v>
      </c>
      <c r="BQ14" s="21">
        <v>0.49958036844612103</v>
      </c>
      <c r="BR14" s="6">
        <v>3.3373768435814001E-2</v>
      </c>
      <c r="BS14" s="6">
        <v>0.15876707165835099</v>
      </c>
      <c r="BT14" s="6">
        <v>0.31648095935753434</v>
      </c>
      <c r="BU14" s="6">
        <v>0.30746013684048334</v>
      </c>
      <c r="BV14" s="6">
        <v>0.82229816237997833</v>
      </c>
      <c r="BW14" s="6">
        <v>0.82408740240978628</v>
      </c>
      <c r="BX14" s="7">
        <v>0.44638069705093836</v>
      </c>
      <c r="BY14" s="7">
        <v>0.37801608579088469</v>
      </c>
      <c r="BZ14" s="7">
        <v>0.17560321715817695</v>
      </c>
      <c r="CA14" s="21">
        <v>1.0352112676056338</v>
      </c>
      <c r="CB14" s="6">
        <v>0.81159420289855078</v>
      </c>
      <c r="CC14" s="8">
        <v>107.46419449445716</v>
      </c>
      <c r="CD14" s="8">
        <v>23.262528356362136</v>
      </c>
      <c r="CE14" s="6">
        <v>1.2155591572123177</v>
      </c>
      <c r="CF14" s="6">
        <v>3.3571428571428572</v>
      </c>
      <c r="CG14" s="6">
        <v>0.84684684684684686</v>
      </c>
      <c r="CH14" s="8">
        <v>91.759012858745393</v>
      </c>
      <c r="CI14" s="8">
        <v>15.6466949690383</v>
      </c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</row>
    <row r="15" spans="1:115" x14ac:dyDescent="0.3">
      <c r="A15" s="1">
        <v>13</v>
      </c>
      <c r="B15" s="2" t="s">
        <v>22</v>
      </c>
      <c r="C15" s="2">
        <v>3509325069</v>
      </c>
      <c r="D15" s="2" t="s">
        <v>15</v>
      </c>
      <c r="E15" s="2" t="s">
        <v>8</v>
      </c>
      <c r="F15" s="2" t="s">
        <v>9</v>
      </c>
      <c r="G15" s="2" t="s">
        <v>274</v>
      </c>
      <c r="H15" s="2">
        <v>36.333940200000001</v>
      </c>
      <c r="I15" s="2">
        <v>-98.677945199999996</v>
      </c>
      <c r="J15" s="3">
        <v>7887</v>
      </c>
      <c r="K15" s="3">
        <v>2403.9575230733594</v>
      </c>
      <c r="L15" s="2">
        <v>31</v>
      </c>
      <c r="M15" s="3">
        <v>2556</v>
      </c>
      <c r="N15" s="5"/>
      <c r="O15" s="2">
        <v>2.6</v>
      </c>
      <c r="P15" s="6">
        <v>0.4631578947368421</v>
      </c>
      <c r="Q15" s="6">
        <v>0.42767295597484278</v>
      </c>
      <c r="R15" s="6">
        <v>1.2941176470588236</v>
      </c>
      <c r="S15" s="21">
        <v>0.188</v>
      </c>
      <c r="T15" s="21">
        <v>0.63900000000000001</v>
      </c>
      <c r="U15" s="21">
        <v>0.17299999999999999</v>
      </c>
      <c r="V15" s="8">
        <v>11.8850923738402</v>
      </c>
      <c r="W15" s="8">
        <v>55.739113766125499</v>
      </c>
      <c r="X15" s="8">
        <v>73.472431530991599</v>
      </c>
      <c r="Y15" s="8">
        <v>19.814928163525401</v>
      </c>
      <c r="Z15" s="8">
        <v>150.947766110027</v>
      </c>
      <c r="AA15" s="8">
        <v>108.92922572561299</v>
      </c>
      <c r="AB15" s="8">
        <v>100.35955913420899</v>
      </c>
      <c r="AC15" s="8">
        <v>41.183203059585203</v>
      </c>
      <c r="AD15" s="8">
        <v>41.043960169400201</v>
      </c>
      <c r="AE15" s="8">
        <v>43.907188605138202</v>
      </c>
      <c r="AF15" s="8">
        <v>43.331638523970199</v>
      </c>
      <c r="AG15" s="8">
        <v>53.469893915701697</v>
      </c>
      <c r="AH15" s="8">
        <v>52.514420292756697</v>
      </c>
      <c r="AI15" s="8">
        <v>48.878118979206597</v>
      </c>
      <c r="AJ15" s="8">
        <v>33.544070707760703</v>
      </c>
      <c r="AK15" s="8">
        <v>32.471413187232002</v>
      </c>
      <c r="AL15" s="8">
        <v>367.01543061673698</v>
      </c>
      <c r="AM15" s="8">
        <v>32.475829786403501</v>
      </c>
      <c r="AN15" s="6">
        <v>37.410587253126799</v>
      </c>
      <c r="AO15" s="6">
        <v>18.8830737448456</v>
      </c>
      <c r="AP15" s="6">
        <v>126.556065045235</v>
      </c>
      <c r="AQ15" s="6">
        <v>38.222089344382503</v>
      </c>
      <c r="AR15" s="6">
        <v>15.5514457643618</v>
      </c>
      <c r="AS15" s="6">
        <v>198.728072156032</v>
      </c>
      <c r="AT15" s="6">
        <v>80.525812417692094</v>
      </c>
      <c r="AU15" s="6">
        <v>66.335159263288503</v>
      </c>
      <c r="AV15" s="6">
        <v>60.948564498712699</v>
      </c>
      <c r="AW15" s="6">
        <v>39.5012948859492</v>
      </c>
      <c r="AX15" s="6">
        <v>40.347601698936998</v>
      </c>
      <c r="AY15" s="6">
        <v>30.678489952898701</v>
      </c>
      <c r="AZ15" s="6">
        <v>26.3681531973067</v>
      </c>
      <c r="BA15" s="6">
        <v>17.418827099945599</v>
      </c>
      <c r="BB15" s="6">
        <v>24.630317436335599</v>
      </c>
      <c r="BC15" s="6">
        <v>14.2953073521638</v>
      </c>
      <c r="BD15" s="6">
        <f>IF(Table3[[#This Row],[C26TT(S) ppm]]=0,"",Table3[[#This Row],[C24TET ppm]]/Table3[[#This Row],[C26TT(S) ppm]])</f>
        <v>0.78856978995578397</v>
      </c>
      <c r="BE15" s="22">
        <f t="shared" si="0"/>
        <v>0.60452145618123421</v>
      </c>
      <c r="BF15" s="6">
        <f>IF(SUM(Table3[[#This Row],[C31H (S) ppm]:[C35H (R) ppm]])=0,"",SUM(Table3[[#This Row],[C31H (S) ppm]:[C31H (R) ppm]])/SUM(Table3[[#This Row],[C31H (S) ppm]:[C35H (R) ppm]]))</f>
        <v>0.36619160851633309</v>
      </c>
      <c r="BG15" s="6">
        <f>IF(SUM(Table3[[#This Row],[C31H (S) ppm]:[C35H (R) ppm]])=0,"",SUM(Table3[[#This Row],[C32H (S) ppm]:[C32H (R) ppm]])/SUM(Table3[[#This Row],[C31H (S) ppm]:[C35H (R) ppm]]))</f>
        <v>0.25046746703550893</v>
      </c>
      <c r="BH15" s="6">
        <f>IF(SUM(Table3[[#This Row],[C31H (S) ppm]:[C35H (R) ppm]])=0,"",SUM(Table3[[#This Row],[C33H (S) ppm]:[C33H (R) ppm]])/SUM(Table3[[#This Row],[C31H (S) ppm]:[C35H (R) ppm]]))</f>
        <v>0.17710054925356702</v>
      </c>
      <c r="BI15" s="6">
        <f>IF(SUM(Table3[[#This Row],[C31H (S) ppm]:[C35H (R) ppm]])=0,"",SUM(Table3[[#This Row],[C34H (S) ppm]:[C34H (R) ppm]])/SUM(Table3[[#This Row],[C31H (S) ppm]:[C35H (R) ppm]]))</f>
        <v>0.10918097955905302</v>
      </c>
      <c r="BJ15" s="6">
        <f>IF(SUM(Table3[[#This Row],[C31H (S) ppm]:[C35H (R) ppm]])=0,"",SUM(Table3[[#This Row],[C35H (S) ppm]:[C35H (R) ppm]])/SUM(Table3[[#This Row],[C31H (S) ppm]:[C35H (R) ppm]]))</f>
        <v>9.7059395635538045E-2</v>
      </c>
      <c r="BK15" s="6">
        <f>IF(Table3[[#This Row],[C34H (S) ppm]]=0,"",Table3[[#This Row],[C35H (S) ppm]]/Table3[[#This Row],[C34H (S) ppm]])</f>
        <v>0.93409338348547644</v>
      </c>
      <c r="BL15" s="6">
        <f>Table3[[#This Row],[C35HHI]]</f>
        <v>9.7059395635538045E-2</v>
      </c>
      <c r="BM15" s="6">
        <f>IF(SUM(Table3[[#This Row],[C31H (S) ppm]:[C35H (R) ppm]])=0,"",Table3[[#This Row],[C29H ppm]]/Table3[[#This Row],[C30H ppm]])</f>
        <v>0.63683033640999187</v>
      </c>
      <c r="BN15" s="6">
        <f>IF(SUM(Table3[[#This Row],[C31H (S) ppm]:[C35H (R) ppm]])=0,"",SUM(Table3[[#This Row],[C31H (S) ppm]:[C35H (R) ppm]])/Table3[[#This Row],[C30H ppm]])</f>
        <v>2.018081911891866</v>
      </c>
      <c r="BO15" s="21">
        <v>0.296188345987345</v>
      </c>
      <c r="BP15" s="21">
        <v>0.18672100266144701</v>
      </c>
      <c r="BQ15" s="21">
        <v>0.51709065135120702</v>
      </c>
      <c r="BR15" s="6">
        <v>3.4294555680768501E-2</v>
      </c>
      <c r="BS15" s="6">
        <v>0.16272197023471699</v>
      </c>
      <c r="BT15" s="6">
        <v>0.40763757147033802</v>
      </c>
      <c r="BU15" s="6">
        <v>0.41549497296549237</v>
      </c>
      <c r="BV15" s="6">
        <v>0.80034822026071439</v>
      </c>
      <c r="BW15" s="6">
        <v>0.84253424991032599</v>
      </c>
      <c r="BX15" s="7">
        <v>0.4420176807072283</v>
      </c>
      <c r="BY15" s="7">
        <v>0.34685387415496621</v>
      </c>
      <c r="BZ15" s="7">
        <v>0.21112844513780551</v>
      </c>
      <c r="CA15" s="21">
        <v>1.0037174721189592</v>
      </c>
      <c r="CB15" s="6">
        <v>0.82470119521912355</v>
      </c>
      <c r="CC15" s="8">
        <v>121.20855547256949</v>
      </c>
      <c r="CD15" s="8">
        <v>22.858122001370802</v>
      </c>
      <c r="CE15" s="6">
        <v>1.3550295857988166</v>
      </c>
      <c r="CF15" s="6">
        <v>3.2222222222222223</v>
      </c>
      <c r="CG15" s="6">
        <v>0.78470588235294114</v>
      </c>
      <c r="CH15" s="8">
        <v>85.055802972298594</v>
      </c>
      <c r="CI15" s="8">
        <v>15.5075948033847</v>
      </c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</row>
    <row r="16" spans="1:115" x14ac:dyDescent="0.3">
      <c r="A16" s="1">
        <v>14</v>
      </c>
      <c r="B16" s="2" t="s">
        <v>23</v>
      </c>
      <c r="C16" s="2">
        <v>3509325114</v>
      </c>
      <c r="D16" s="2" t="s">
        <v>15</v>
      </c>
      <c r="E16" s="2" t="s">
        <v>8</v>
      </c>
      <c r="F16" s="2" t="s">
        <v>9</v>
      </c>
      <c r="G16" s="2" t="s">
        <v>274</v>
      </c>
      <c r="H16" s="2">
        <v>36.319551099999998</v>
      </c>
      <c r="I16" s="2">
        <v>-98.625781200000006</v>
      </c>
      <c r="J16" s="3">
        <v>7792</v>
      </c>
      <c r="K16" s="3">
        <v>2375.0015239999511</v>
      </c>
      <c r="L16" s="2">
        <v>32</v>
      </c>
      <c r="M16" s="3">
        <v>2943</v>
      </c>
      <c r="N16" s="5"/>
      <c r="O16" s="2">
        <v>4.0999999999999996</v>
      </c>
      <c r="P16" s="6">
        <v>0.49201277955271566</v>
      </c>
      <c r="Q16" s="6">
        <v>0.45348837209302323</v>
      </c>
      <c r="R16" s="6">
        <v>1.3162393162393162</v>
      </c>
      <c r="S16" s="21">
        <v>0.16300000000000001</v>
      </c>
      <c r="T16" s="21">
        <v>0.66800000000000004</v>
      </c>
      <c r="U16" s="21">
        <v>0.17</v>
      </c>
      <c r="V16" s="8">
        <v>12.036466579949799</v>
      </c>
      <c r="W16" s="8">
        <v>56.109415036073301</v>
      </c>
      <c r="X16" s="8">
        <v>82.409618596944995</v>
      </c>
      <c r="Y16" s="8">
        <v>21.4506280066507</v>
      </c>
      <c r="Z16" s="8">
        <v>158.78787623850801</v>
      </c>
      <c r="AA16" s="8">
        <v>116.949676974558</v>
      </c>
      <c r="AB16" s="8">
        <v>105.21615826798801</v>
      </c>
      <c r="AC16" s="8">
        <v>43.723059233713101</v>
      </c>
      <c r="AD16" s="8">
        <v>42.829991543950101</v>
      </c>
      <c r="AE16" s="8">
        <v>47.375550826048098</v>
      </c>
      <c r="AF16" s="8">
        <v>47.813935289027803</v>
      </c>
      <c r="AG16" s="8">
        <v>53.316211547709898</v>
      </c>
      <c r="AH16" s="8">
        <v>50.620209613077499</v>
      </c>
      <c r="AI16" s="8">
        <v>45.998862215886199</v>
      </c>
      <c r="AJ16" s="8">
        <v>31.0088414085604</v>
      </c>
      <c r="AK16" s="8">
        <v>28.476077162735699</v>
      </c>
      <c r="AL16" s="8">
        <v>322.21146642751899</v>
      </c>
      <c r="AM16" s="8">
        <v>31.889133777183002</v>
      </c>
      <c r="AN16" s="6">
        <v>35.093284339528502</v>
      </c>
      <c r="AO16" s="6">
        <v>18.982399591284899</v>
      </c>
      <c r="AP16" s="6">
        <v>164.08883889573099</v>
      </c>
      <c r="AQ16" s="6">
        <v>32.649651827141398</v>
      </c>
      <c r="AR16" s="6">
        <v>16.950646160294099</v>
      </c>
      <c r="AS16" s="6">
        <v>242.53922180164</v>
      </c>
      <c r="AT16" s="6">
        <v>102.33809664116001</v>
      </c>
      <c r="AU16" s="6">
        <v>83.389976737205401</v>
      </c>
      <c r="AV16" s="6">
        <v>67.361767866164698</v>
      </c>
      <c r="AW16" s="6">
        <v>45.166056761609703</v>
      </c>
      <c r="AX16" s="6">
        <v>48.136887223979897</v>
      </c>
      <c r="AY16" s="6">
        <v>36.518391871450703</v>
      </c>
      <c r="AZ16" s="6">
        <v>32.930913479225701</v>
      </c>
      <c r="BA16" s="6">
        <v>21.4448995708368</v>
      </c>
      <c r="BB16" s="6">
        <v>29.988361485714599</v>
      </c>
      <c r="BC16" s="6">
        <v>22.947159131141301</v>
      </c>
      <c r="BD16" s="6">
        <f>IF(Table3[[#This Row],[C26TT(S) ppm]]=0,"",Table3[[#This Row],[C24TET ppm]]/Table3[[#This Row],[C26TT(S) ppm]])</f>
        <v>0.72934360806561693</v>
      </c>
      <c r="BE16" s="22">
        <f t="shared" si="0"/>
        <v>0.55862898931189564</v>
      </c>
      <c r="BF16" s="6">
        <f>IF(SUM(Table3[[#This Row],[C31H (S) ppm]:[C35H (R) ppm]])=0,"",SUM(Table3[[#This Row],[C31H (S) ppm]:[C31H (R) ppm]])/SUM(Table3[[#This Row],[C31H (S) ppm]:[C35H (R) ppm]]))</f>
        <v>0.37886484055416392</v>
      </c>
      <c r="BG16" s="6">
        <f>IF(SUM(Table3[[#This Row],[C31H (S) ppm]:[C35H (R) ppm]])=0,"",SUM(Table3[[#This Row],[C32H (S) ppm]:[C32H (R) ppm]])/SUM(Table3[[#This Row],[C31H (S) ppm]:[C35H (R) ppm]]))</f>
        <v>0.22954438475575531</v>
      </c>
      <c r="BH16" s="6">
        <f>IF(SUM(Table3[[#This Row],[C31H (S) ppm]:[C35H (R) ppm]])=0,"",SUM(Table3[[#This Row],[C33H (S) ppm]:[C33H (R) ppm]])/SUM(Table3[[#This Row],[C31H (S) ppm]:[C35H (R) ppm]]))</f>
        <v>0.17268745770715876</v>
      </c>
      <c r="BI16" s="6">
        <f>IF(SUM(Table3[[#This Row],[C31H (S) ppm]:[C35H (R) ppm]])=0,"",SUM(Table3[[#This Row],[C34H (S) ppm]:[C34H (R) ppm]])/SUM(Table3[[#This Row],[C31H (S) ppm]:[C35H (R) ppm]]))</f>
        <v>0.11092067756093289</v>
      </c>
      <c r="BJ16" s="6">
        <f>IF(SUM(Table3[[#This Row],[C31H (S) ppm]:[C35H (R) ppm]])=0,"",SUM(Table3[[#This Row],[C35H (S) ppm]:[C35H (R) ppm]])/SUM(Table3[[#This Row],[C31H (S) ppm]:[C35H (R) ppm]]))</f>
        <v>0.10798263942198909</v>
      </c>
      <c r="BK16" s="6">
        <f>IF(Table3[[#This Row],[C34H (S) ppm]]=0,"",Table3[[#This Row],[C35H (S) ppm]]/Table3[[#This Row],[C34H (S) ppm]])</f>
        <v>0.91064468966621903</v>
      </c>
      <c r="BL16" s="6">
        <f>Table3[[#This Row],[C35HHI]]</f>
        <v>0.10798263942198909</v>
      </c>
      <c r="BM16" s="6">
        <f>IF(SUM(Table3[[#This Row],[C31H (S) ppm]:[C35H (R) ppm]])=0,"",Table3[[#This Row],[C29H ppm]]/Table3[[#This Row],[C30H ppm]])</f>
        <v>0.67654558168711598</v>
      </c>
      <c r="BN16" s="6">
        <f>IF(SUM(Table3[[#This Row],[C31H (S) ppm]:[C35H (R) ppm]])=0,"",SUM(Table3[[#This Row],[C31H (S) ppm]:[C35H (R) ppm]])/Table3[[#This Row],[C30H ppm]])</f>
        <v>2.0212092177380527</v>
      </c>
      <c r="BO16" s="21">
        <v>0.30234751809713301</v>
      </c>
      <c r="BP16" s="21">
        <v>0.195925119443735</v>
      </c>
      <c r="BQ16" s="21">
        <v>0.50172736245913296</v>
      </c>
      <c r="BR16" s="6">
        <v>3.7360031849207401E-2</v>
      </c>
      <c r="BS16" s="6">
        <v>0.14495634638350499</v>
      </c>
      <c r="BT16" s="6">
        <v>0.28561878917790939</v>
      </c>
      <c r="BU16" s="6">
        <v>0.40641752713872492</v>
      </c>
      <c r="BV16" s="6">
        <v>0.8187796932575675</v>
      </c>
      <c r="BW16" s="6">
        <v>0.84802626249800228</v>
      </c>
      <c r="BX16" s="7">
        <v>0.44534282018111254</v>
      </c>
      <c r="BY16" s="7">
        <v>0.38065976714100908</v>
      </c>
      <c r="BZ16" s="7">
        <v>0.17399741267787838</v>
      </c>
      <c r="CA16" s="21">
        <v>1.0043668122270741</v>
      </c>
      <c r="CB16" s="6">
        <v>0.79534883720930227</v>
      </c>
      <c r="CC16" s="8">
        <v>118.42279828564308</v>
      </c>
      <c r="CD16" s="8">
        <v>23.457429846938773</v>
      </c>
      <c r="CE16" s="6">
        <v>1.2100313479623825</v>
      </c>
      <c r="CF16" s="6">
        <v>3.4415204678362574</v>
      </c>
      <c r="CG16" s="6">
        <v>0.85475671750181559</v>
      </c>
      <c r="CH16" s="8">
        <v>88.259215374676401</v>
      </c>
      <c r="CI16" s="8">
        <v>15.0879226055052</v>
      </c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</row>
    <row r="17" spans="1:115" x14ac:dyDescent="0.3">
      <c r="A17" s="1">
        <v>15</v>
      </c>
      <c r="B17" s="2" t="s">
        <v>24</v>
      </c>
      <c r="C17" s="2">
        <v>3509325022</v>
      </c>
      <c r="D17" s="2" t="s">
        <v>15</v>
      </c>
      <c r="E17" s="2" t="s">
        <v>8</v>
      </c>
      <c r="F17" s="2" t="s">
        <v>9</v>
      </c>
      <c r="G17" s="2" t="s">
        <v>274</v>
      </c>
      <c r="H17" s="2">
        <v>36.319241599999998</v>
      </c>
      <c r="I17" s="2">
        <v>-98.516379400000005</v>
      </c>
      <c r="J17" s="3">
        <v>7412</v>
      </c>
      <c r="K17" s="3">
        <v>2259.1775277063193</v>
      </c>
      <c r="L17" s="2">
        <v>37</v>
      </c>
      <c r="M17" s="3">
        <v>3742</v>
      </c>
      <c r="N17" s="5"/>
      <c r="O17" s="2">
        <v>3</v>
      </c>
      <c r="P17" s="6">
        <v>0.46385542168674698</v>
      </c>
      <c r="Q17" s="6">
        <v>0.45185185185185184</v>
      </c>
      <c r="R17" s="6">
        <v>1.2622950819672132</v>
      </c>
      <c r="S17" s="21">
        <v>0.219</v>
      </c>
      <c r="T17" s="21">
        <v>0.58199999999999996</v>
      </c>
      <c r="U17" s="21">
        <v>0.19900000000000001</v>
      </c>
      <c r="V17" s="8">
        <v>8.4599830840632695</v>
      </c>
      <c r="W17" s="8">
        <v>34.140560980808502</v>
      </c>
      <c r="X17" s="8">
        <v>56.273423767626099</v>
      </c>
      <c r="Y17" s="8">
        <v>14.322751390446999</v>
      </c>
      <c r="Z17" s="8">
        <v>108.681813516906</v>
      </c>
      <c r="AA17" s="8">
        <v>83.154622931683704</v>
      </c>
      <c r="AB17" s="8">
        <v>74.501900797041699</v>
      </c>
      <c r="AC17" s="8">
        <v>31.901414987890199</v>
      </c>
      <c r="AD17" s="8">
        <v>30.3946890383151</v>
      </c>
      <c r="AE17" s="8">
        <v>33.542653395614302</v>
      </c>
      <c r="AF17" s="8">
        <v>36.262321697342998</v>
      </c>
      <c r="AG17" s="8">
        <v>39.971405152473501</v>
      </c>
      <c r="AH17" s="8">
        <v>36.6511786302774</v>
      </c>
      <c r="AI17" s="8">
        <v>29.262459986623</v>
      </c>
      <c r="AJ17" s="8">
        <v>27.445376687204099</v>
      </c>
      <c r="AK17" s="8">
        <v>22.5267879674171</v>
      </c>
      <c r="AL17" s="8">
        <v>238.56696154768599</v>
      </c>
      <c r="AM17" s="8">
        <v>18.334182033881401</v>
      </c>
      <c r="AN17" s="6">
        <v>27.419336380234501</v>
      </c>
      <c r="AO17" s="6">
        <v>11.5737513335524</v>
      </c>
      <c r="AP17" s="6">
        <v>82.045346633785698</v>
      </c>
      <c r="AQ17" s="6">
        <v>26.512964756105902</v>
      </c>
      <c r="AR17" s="6">
        <v>15.9254827670596</v>
      </c>
      <c r="AS17" s="6">
        <v>145.01514893728199</v>
      </c>
      <c r="AT17" s="6">
        <v>56.992998424645499</v>
      </c>
      <c r="AU17" s="6">
        <v>49.110446040094601</v>
      </c>
      <c r="AV17" s="6">
        <v>38.140194840884298</v>
      </c>
      <c r="AW17" s="6">
        <v>26.237444326995298</v>
      </c>
      <c r="AX17" s="6">
        <v>28.694728864538799</v>
      </c>
      <c r="AY17" s="6">
        <v>20.450787119170201</v>
      </c>
      <c r="AZ17" s="6">
        <v>20.426261460928199</v>
      </c>
      <c r="BA17" s="6">
        <v>14.7785732738544</v>
      </c>
      <c r="BB17" s="6">
        <v>20.951553290781199</v>
      </c>
      <c r="BC17" s="6">
        <v>11.8347369604506</v>
      </c>
      <c r="BD17" s="6">
        <f>IF(Table3[[#This Row],[C26TT(S) ppm]]=0,"",Table3[[#This Row],[C24TET ppm]]/Table3[[#This Row],[C26TT(S) ppm]])</f>
        <v>0.57471375614031761</v>
      </c>
      <c r="BE17" s="22">
        <f t="shared" si="0"/>
        <v>0.6031675967330079</v>
      </c>
      <c r="BF17" s="6">
        <f>IF(SUM(Table3[[#This Row],[C31H (S) ppm]:[C35H (R) ppm]])=0,"",SUM(Table3[[#This Row],[C31H (S) ppm]:[C31H (R) ppm]])/SUM(Table3[[#This Row],[C31H (S) ppm]:[C35H (R) ppm]]))</f>
        <v>0.3689044011854189</v>
      </c>
      <c r="BG17" s="6">
        <f>IF(SUM(Table3[[#This Row],[C31H (S) ppm]:[C35H (R) ppm]])=0,"",SUM(Table3[[#This Row],[C32H (S) ppm]:[C32H (R) ppm]])/SUM(Table3[[#This Row],[C31H (S) ppm]:[C35H (R) ppm]]))</f>
        <v>0.22383056974978632</v>
      </c>
      <c r="BH17" s="6">
        <f>IF(SUM(Table3[[#This Row],[C31H (S) ppm]:[C35H (R) ppm]])=0,"",SUM(Table3[[#This Row],[C33H (S) ppm]:[C33H (R) ppm]])/SUM(Table3[[#This Row],[C31H (S) ppm]:[C35H (R) ppm]]))</f>
        <v>0.17087095745457626</v>
      </c>
      <c r="BI17" s="6">
        <f>IF(SUM(Table3[[#This Row],[C31H (S) ppm]:[C35H (R) ppm]])=0,"",SUM(Table3[[#This Row],[C34H (S) ppm]:[C34H (R) ppm]])/SUM(Table3[[#This Row],[C31H (S) ppm]:[C35H (R) ppm]]))</f>
        <v>0.12240147850225987</v>
      </c>
      <c r="BJ17" s="6">
        <f>IF(SUM(Table3[[#This Row],[C31H (S) ppm]:[C35H (R) ppm]])=0,"",SUM(Table3[[#This Row],[C35H (S) ppm]:[C35H (R) ppm]])/SUM(Table3[[#This Row],[C31H (S) ppm]:[C35H (R) ppm]]))</f>
        <v>0.11399259310795862</v>
      </c>
      <c r="BK17" s="6">
        <f>IF(Table3[[#This Row],[C34H (S) ppm]]=0,"",Table3[[#This Row],[C35H (S) ppm]]/Table3[[#This Row],[C34H (S) ppm]])</f>
        <v>1.0257164939779992</v>
      </c>
      <c r="BL17" s="6">
        <f>Table3[[#This Row],[C35HHI]]</f>
        <v>0.11399259310795862</v>
      </c>
      <c r="BM17" s="6">
        <f>IF(SUM(Table3[[#This Row],[C31H (S) ppm]:[C35H (R) ppm]])=0,"",Table3[[#This Row],[C29H ppm]]/Table3[[#This Row],[C30H ppm]])</f>
        <v>0.56577086763031714</v>
      </c>
      <c r="BN17" s="6">
        <f>IF(SUM(Table3[[#This Row],[C31H (S) ppm]:[C35H (R) ppm]])=0,"",SUM(Table3[[#This Row],[C31H (S) ppm]:[C35H (R) ppm]])/Table3[[#This Row],[C30H ppm]])</f>
        <v>1.9833633017660501</v>
      </c>
      <c r="BO17" s="21">
        <v>0.321493948511691</v>
      </c>
      <c r="BP17" s="21">
        <v>0.18958547602480699</v>
      </c>
      <c r="BQ17" s="21">
        <v>0.48892057546350198</v>
      </c>
      <c r="BR17" s="6">
        <v>4.5837860757467597E-2</v>
      </c>
      <c r="BS17" s="6">
        <v>0.18636588006035501</v>
      </c>
      <c r="BT17" s="6">
        <v>0.18302590776389216</v>
      </c>
      <c r="BU17" s="6">
        <v>0.48798888606956958</v>
      </c>
      <c r="BV17" s="6">
        <v>0.80169535484255561</v>
      </c>
      <c r="BW17" s="6">
        <v>0.8641207903607131</v>
      </c>
      <c r="BX17" s="7">
        <v>0.42936406316688008</v>
      </c>
      <c r="BY17" s="7">
        <v>0.42851045667947074</v>
      </c>
      <c r="BZ17" s="7">
        <v>0.14212548015364918</v>
      </c>
      <c r="CA17" s="21">
        <v>0.99741602067183466</v>
      </c>
      <c r="CB17" s="6">
        <v>0.76648351648351654</v>
      </c>
      <c r="CC17" s="8">
        <v>116.93998072200866</v>
      </c>
      <c r="CD17" s="8">
        <v>24.55968688845401</v>
      </c>
      <c r="CE17" s="6">
        <v>1.0523731587561376</v>
      </c>
      <c r="CF17" s="6">
        <v>3.5985663082437278</v>
      </c>
      <c r="CG17" s="6">
        <v>0.99801192842942343</v>
      </c>
      <c r="CH17" s="8">
        <v>50.683816533681203</v>
      </c>
      <c r="CI17" s="8">
        <v>13.218332192356</v>
      </c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</row>
    <row r="18" spans="1:115" x14ac:dyDescent="0.3">
      <c r="A18" s="1">
        <v>16</v>
      </c>
      <c r="B18" s="2" t="s">
        <v>25</v>
      </c>
      <c r="C18" s="2">
        <v>3509325121</v>
      </c>
      <c r="D18" s="2" t="s">
        <v>15</v>
      </c>
      <c r="E18" s="2" t="s">
        <v>8</v>
      </c>
      <c r="F18" s="2" t="s">
        <v>9</v>
      </c>
      <c r="G18" s="2" t="s">
        <v>274</v>
      </c>
      <c r="H18" s="2">
        <v>36.362522499999997</v>
      </c>
      <c r="I18" s="2">
        <v>-98.459507700000003</v>
      </c>
      <c r="J18" s="3">
        <v>7172</v>
      </c>
      <c r="K18" s="3">
        <v>2186.0255300471831</v>
      </c>
      <c r="L18" s="2">
        <v>35</v>
      </c>
      <c r="M18" s="3">
        <v>2985</v>
      </c>
      <c r="N18" s="5"/>
      <c r="O18" s="2">
        <v>2.5</v>
      </c>
      <c r="P18" s="6">
        <v>0.58267716535433067</v>
      </c>
      <c r="Q18" s="6">
        <v>0.58333333333333337</v>
      </c>
      <c r="R18" s="6">
        <v>1.1746031746031746</v>
      </c>
      <c r="S18" s="21">
        <v>0.16900000000000001</v>
      </c>
      <c r="T18" s="21">
        <v>0.67200000000000004</v>
      </c>
      <c r="U18" s="21">
        <v>0.159</v>
      </c>
      <c r="V18" s="8">
        <v>10.7868489364603</v>
      </c>
      <c r="W18" s="8">
        <v>52.108717130410298</v>
      </c>
      <c r="X18" s="8">
        <v>77.225377078027904</v>
      </c>
      <c r="Y18" s="8">
        <v>19.073934445625</v>
      </c>
      <c r="Z18" s="8">
        <v>148.28404124025499</v>
      </c>
      <c r="AA18" s="8">
        <v>111.110411232</v>
      </c>
      <c r="AB18" s="8">
        <v>102.58841400506201</v>
      </c>
      <c r="AC18" s="8">
        <v>40.994926026361398</v>
      </c>
      <c r="AD18" s="8">
        <v>41.361590139544901</v>
      </c>
      <c r="AE18" s="8">
        <v>49.499767409471801</v>
      </c>
      <c r="AF18" s="8">
        <v>51.504281992148599</v>
      </c>
      <c r="AG18" s="8">
        <v>55.072361119247198</v>
      </c>
      <c r="AH18" s="8">
        <v>55.331773176082102</v>
      </c>
      <c r="AI18" s="8">
        <v>49.808208176853903</v>
      </c>
      <c r="AJ18" s="8">
        <v>40.746418582678501</v>
      </c>
      <c r="AK18" s="8">
        <v>29.730012121534799</v>
      </c>
      <c r="AL18" s="8">
        <v>316.070100081519</v>
      </c>
      <c r="AM18" s="8">
        <v>32.533198512217098</v>
      </c>
      <c r="AN18" s="6">
        <v>38.057604484181901</v>
      </c>
      <c r="AO18" s="6">
        <v>18.898619662456099</v>
      </c>
      <c r="AP18" s="6">
        <v>167.856448259323</v>
      </c>
      <c r="AQ18" s="6">
        <v>30.888788455377799</v>
      </c>
      <c r="AR18" s="6">
        <v>16.837535647026598</v>
      </c>
      <c r="AS18" s="6">
        <v>265.08063356632903</v>
      </c>
      <c r="AT18" s="6">
        <v>111.002906883831</v>
      </c>
      <c r="AU18" s="6">
        <v>86.537131801963</v>
      </c>
      <c r="AV18" s="6">
        <v>78.0340003967505</v>
      </c>
      <c r="AW18" s="6">
        <v>50.684613898151198</v>
      </c>
      <c r="AX18" s="6">
        <v>54.553565038001999</v>
      </c>
      <c r="AY18" s="6">
        <v>38.893054833203898</v>
      </c>
      <c r="AZ18" s="6">
        <v>41.581644672304101</v>
      </c>
      <c r="BA18" s="6">
        <v>25.733765741778299</v>
      </c>
      <c r="BB18" s="6">
        <v>46.5469159040886</v>
      </c>
      <c r="BC18" s="6">
        <v>32.066346513672897</v>
      </c>
      <c r="BD18" s="6">
        <f>IF(Table3[[#This Row],[C26TT(S) ppm]]=0,"",Table3[[#This Row],[C24TET ppm]]/Table3[[#This Row],[C26TT(S) ppm]])</f>
        <v>0.79359085783681949</v>
      </c>
      <c r="BE18" s="22">
        <f t="shared" si="0"/>
        <v>0.53143776081081739</v>
      </c>
      <c r="BF18" s="6">
        <f>IF(SUM(Table3[[#This Row],[C31H (S) ppm]:[C35H (R) ppm]])=0,"",SUM(Table3[[#This Row],[C31H (S) ppm]:[C31H (R) ppm]])/SUM(Table3[[#This Row],[C31H (S) ppm]:[C35H (R) ppm]]))</f>
        <v>0.34923653396898779</v>
      </c>
      <c r="BG18" s="6">
        <f>IF(SUM(Table3[[#This Row],[C31H (S) ppm]:[C35H (R) ppm]])=0,"",SUM(Table3[[#This Row],[C32H (S) ppm]:[C32H (R) ppm]])/SUM(Table3[[#This Row],[C31H (S) ppm]:[C35H (R) ppm]]))</f>
        <v>0.22756522177837998</v>
      </c>
      <c r="BH18" s="6">
        <f>IF(SUM(Table3[[#This Row],[C31H (S) ppm]:[C35H (R) ppm]])=0,"",SUM(Table3[[#This Row],[C33H (S) ppm]:[C33H (R) ppm]])/SUM(Table3[[#This Row],[C31H (S) ppm]:[C35H (R) ppm]]))</f>
        <v>0.16520688085338731</v>
      </c>
      <c r="BI18" s="6">
        <f>IF(SUM(Table3[[#This Row],[C31H (S) ppm]:[C35H (R) ppm]])=0,"",SUM(Table3[[#This Row],[C34H (S) ppm]:[C34H (R) ppm]])/SUM(Table3[[#This Row],[C31H (S) ppm]:[C35H (R) ppm]]))</f>
        <v>0.11900878815310612</v>
      </c>
      <c r="BJ18" s="6">
        <f>IF(SUM(Table3[[#This Row],[C31H (S) ppm]:[C35H (R) ppm]])=0,"",SUM(Table3[[#This Row],[C35H (S) ppm]:[C35H (R) ppm]])/SUM(Table3[[#This Row],[C31H (S) ppm]:[C35H (R) ppm]]))</f>
        <v>0.13898257524613869</v>
      </c>
      <c r="BK18" s="6">
        <f>IF(Table3[[#This Row],[C34H (S) ppm]]=0,"",Table3[[#This Row],[C35H (S) ppm]]/Table3[[#This Row],[C34H (S) ppm]])</f>
        <v>1.1194101693406964</v>
      </c>
      <c r="BL18" s="6">
        <f>Table3[[#This Row],[C35HHI]]</f>
        <v>0.13898257524613869</v>
      </c>
      <c r="BM18" s="6">
        <f>IF(SUM(Table3[[#This Row],[C31H (S) ppm]:[C35H (R) ppm]])=0,"",Table3[[#This Row],[C29H ppm]]/Table3[[#This Row],[C30H ppm]])</f>
        <v>0.63322788240326733</v>
      </c>
      <c r="BN18" s="6">
        <f>IF(SUM(Table3[[#This Row],[C31H (S) ppm]:[C35H (R) ppm]])=0,"",SUM(Table3[[#This Row],[C31H (S) ppm]:[C35H (R) ppm]])/Table3[[#This Row],[C30H ppm]])</f>
        <v>2.1338184463868481</v>
      </c>
      <c r="BO18" s="21">
        <v>0.34372650170499303</v>
      </c>
      <c r="BP18" s="21">
        <v>0.184801383030648</v>
      </c>
      <c r="BQ18" s="21">
        <v>0.47147211526436</v>
      </c>
      <c r="BR18" s="6">
        <v>3.9982566059683998E-2</v>
      </c>
      <c r="BS18" s="6">
        <v>0.13435625834078899</v>
      </c>
      <c r="BT18" s="6">
        <v>0.33974354839967313</v>
      </c>
      <c r="BU18" s="6">
        <v>0.33486005883610331</v>
      </c>
      <c r="BV18" s="6">
        <v>0.78265715018092274</v>
      </c>
      <c r="BW18" s="6">
        <v>0.79057905647315951</v>
      </c>
      <c r="BX18" s="7">
        <v>0.44698322027847198</v>
      </c>
      <c r="BY18" s="7">
        <v>0.39771510174937524</v>
      </c>
      <c r="BZ18" s="7">
        <v>0.1553016779721528</v>
      </c>
      <c r="CA18" s="21">
        <v>0.95878524945770061</v>
      </c>
      <c r="CB18" s="6">
        <v>0.71362586605080836</v>
      </c>
      <c r="CC18" s="8">
        <v>116.62783072930175</v>
      </c>
      <c r="CD18" s="8">
        <v>22.116339090728609</v>
      </c>
      <c r="CE18" s="6">
        <v>0.89290012033694344</v>
      </c>
      <c r="CF18" s="6">
        <v>3.6051779935275081</v>
      </c>
      <c r="CG18" s="6">
        <v>0.88977635782747599</v>
      </c>
      <c r="CH18" s="8">
        <v>85.964092979203301</v>
      </c>
      <c r="CI18" s="8">
        <v>13.0962971218507</v>
      </c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</row>
    <row r="19" spans="1:115" x14ac:dyDescent="0.3">
      <c r="A19" s="1">
        <v>17</v>
      </c>
      <c r="B19" s="2" t="s">
        <v>26</v>
      </c>
      <c r="C19" s="2">
        <v>3515323569</v>
      </c>
      <c r="D19" s="2" t="s">
        <v>27</v>
      </c>
      <c r="E19" s="2" t="s">
        <v>8</v>
      </c>
      <c r="F19" s="2" t="s">
        <v>9</v>
      </c>
      <c r="G19" s="2" t="s">
        <v>274</v>
      </c>
      <c r="H19" s="2">
        <v>36.347702099999999</v>
      </c>
      <c r="I19" s="2">
        <v>-99.267571599999997</v>
      </c>
      <c r="J19" s="3">
        <v>9068</v>
      </c>
      <c r="K19" s="3">
        <v>2763.9263115543581</v>
      </c>
      <c r="L19" s="2">
        <v>38</v>
      </c>
      <c r="M19" s="3">
        <v>4545</v>
      </c>
      <c r="N19" s="2">
        <v>-29.84</v>
      </c>
      <c r="O19" s="2">
        <v>13.9</v>
      </c>
      <c r="P19" s="6">
        <v>0.26335256694777337</v>
      </c>
      <c r="Q19" s="6">
        <v>0.25690276110444177</v>
      </c>
      <c r="R19" s="6">
        <v>1.3862928348909658</v>
      </c>
      <c r="S19" s="21">
        <v>0.19900000000000001</v>
      </c>
      <c r="T19" s="21">
        <v>0.622</v>
      </c>
      <c r="U19" s="21">
        <v>0.17899999999999999</v>
      </c>
      <c r="V19" s="8">
        <v>12.931289514688199</v>
      </c>
      <c r="W19" s="8">
        <v>45.567264094761804</v>
      </c>
      <c r="X19" s="8">
        <v>42.081947446994199</v>
      </c>
      <c r="Y19" s="8">
        <v>13.641533353456101</v>
      </c>
      <c r="Z19" s="8">
        <v>82.482146499049605</v>
      </c>
      <c r="AA19" s="8">
        <v>60.947755361760798</v>
      </c>
      <c r="AB19" s="8">
        <v>51.511650255749302</v>
      </c>
      <c r="AC19" s="8">
        <v>20.356485915435499</v>
      </c>
      <c r="AD19" s="8">
        <v>20.233961217480701</v>
      </c>
      <c r="AE19" s="8">
        <v>21.286816064479801</v>
      </c>
      <c r="AF19" s="8">
        <v>25.049722224488299</v>
      </c>
      <c r="AG19" s="8">
        <v>29.113653828896801</v>
      </c>
      <c r="AH19" s="8">
        <v>26.165777730643399</v>
      </c>
      <c r="AI19" s="8">
        <v>21.883228232760398</v>
      </c>
      <c r="AJ19" s="8">
        <v>17.753687765640699</v>
      </c>
      <c r="AK19" s="8">
        <v>15.97126471476</v>
      </c>
      <c r="AL19" s="8">
        <v>110.74265016601299</v>
      </c>
      <c r="AM19" s="8">
        <v>9.1126422528776896</v>
      </c>
      <c r="AN19" s="6">
        <v>9.9893458203147301</v>
      </c>
      <c r="AO19" s="6">
        <v>4.6211076757409399</v>
      </c>
      <c r="AP19" s="6">
        <v>8.6006346823732898</v>
      </c>
      <c r="AQ19" s="6">
        <v>11.3910964994575</v>
      </c>
      <c r="AR19" s="6">
        <v>9.0919669443062094</v>
      </c>
      <c r="AS19" s="6">
        <v>8.2395803591094907</v>
      </c>
      <c r="AT19" s="6">
        <v>4.1481599921684396</v>
      </c>
      <c r="AU19" s="6">
        <v>4.0039027255447399</v>
      </c>
      <c r="AV19" s="6">
        <v>2.4141946957522</v>
      </c>
      <c r="AW19" s="6">
        <v>1.1063052185901601</v>
      </c>
      <c r="AX19" s="6">
        <v>2.2557231544856098</v>
      </c>
      <c r="AY19" s="6">
        <v>0.95229766440149799</v>
      </c>
      <c r="AZ19" s="6">
        <v>1.7879442980559801</v>
      </c>
      <c r="BA19" s="6">
        <v>0.67611783229048505</v>
      </c>
      <c r="BB19" s="6">
        <v>0.88886205855719902</v>
      </c>
      <c r="BC19" s="6">
        <v>0.75188813927117604</v>
      </c>
      <c r="BD19" s="6">
        <f>IF(Table3[[#This Row],[C26TT(S) ppm]]=0,"",Table3[[#This Row],[C24TET ppm]]/Table3[[#This Row],[C26TT(S) ppm]])</f>
        <v>0.44765301293814874</v>
      </c>
      <c r="BE19" s="22">
        <f t="shared" si="0"/>
        <v>0.89701566615555817</v>
      </c>
      <c r="BF19" s="6">
        <f>IF(SUM(Table3[[#This Row],[C31H (S) ppm]:[C35H (R) ppm]])=0,"",SUM(Table3[[#This Row],[C31H (S) ppm]:[C31H (R) ppm]])/SUM(Table3[[#This Row],[C31H (S) ppm]:[C35H (R) ppm]]))</f>
        <v>0.42938597712457677</v>
      </c>
      <c r="BG19" s="6">
        <f>IF(SUM(Table3[[#This Row],[C31H (S) ppm]:[C35H (R) ppm]])=0,"",SUM(Table3[[#This Row],[C32H (S) ppm]:[C32H (R) ppm]])/SUM(Table3[[#This Row],[C31H (S) ppm]:[C35H (R) ppm]]))</f>
        <v>0.18543200022275258</v>
      </c>
      <c r="BH19" s="6">
        <f>IF(SUM(Table3[[#This Row],[C31H (S) ppm]:[C35H (R) ppm]])=0,"",SUM(Table3[[#This Row],[C33H (S) ppm]:[C33H (R) ppm]])/SUM(Table3[[#This Row],[C31H (S) ppm]:[C35H (R) ppm]]))</f>
        <v>0.16897308100448924</v>
      </c>
      <c r="BI19" s="6">
        <f>IF(SUM(Table3[[#This Row],[C31H (S) ppm]:[C35H (R) ppm]])=0,"",SUM(Table3[[#This Row],[C34H (S) ppm]:[C34H (R) ppm]])/SUM(Table3[[#This Row],[C31H (S) ppm]:[C35H (R) ppm]]))</f>
        <v>0.12978724062506766</v>
      </c>
      <c r="BJ19" s="6">
        <f>IF(SUM(Table3[[#This Row],[C31H (S) ppm]:[C35H (R) ppm]])=0,"",SUM(Table3[[#This Row],[C35H (S) ppm]:[C35H (R) ppm]])/SUM(Table3[[#This Row],[C31H (S) ppm]:[C35H (R) ppm]]))</f>
        <v>8.642170102311364E-2</v>
      </c>
      <c r="BK19" s="6">
        <f>IF(Table3[[#This Row],[C34H (S) ppm]]=0,"",Table3[[#This Row],[C35H (S) ppm]]/Table3[[#This Row],[C34H (S) ppm]])</f>
        <v>0.49714191852825212</v>
      </c>
      <c r="BL19" s="6">
        <f>Table3[[#This Row],[C35HHI]]</f>
        <v>8.642170102311364E-2</v>
      </c>
      <c r="BM19" s="6">
        <f>IF(SUM(Table3[[#This Row],[C31H (S) ppm]:[C35H (R) ppm]])=0,"",Table3[[#This Row],[C29H ppm]]/Table3[[#This Row],[C30H ppm]])</f>
        <v>1.0438195038494438</v>
      </c>
      <c r="BN19" s="6">
        <f>IF(SUM(Table3[[#This Row],[C31H (S) ppm]:[C35H (R) ppm]])=0,"",SUM(Table3[[#This Row],[C31H (S) ppm]:[C35H (R) ppm]])/Table3[[#This Row],[C30H ppm]])</f>
        <v>2.3041702309666379</v>
      </c>
      <c r="BO19" s="21">
        <v>0.277268041394795</v>
      </c>
      <c r="BP19" s="21">
        <v>0.19192844316780899</v>
      </c>
      <c r="BQ19" s="21">
        <v>0.53080351543739501</v>
      </c>
      <c r="BR19" s="6">
        <v>3.1640293830658098E-2</v>
      </c>
      <c r="BS19" s="6">
        <v>0.20701900870197501</v>
      </c>
      <c r="BT19" s="6">
        <v>0.69582859740850189</v>
      </c>
      <c r="BU19" s="6">
        <v>0.87470744320838012</v>
      </c>
      <c r="BV19" s="6">
        <v>0.91249352113589999</v>
      </c>
      <c r="BW19" s="6">
        <v>0.95133751589367876</v>
      </c>
      <c r="BX19" s="7">
        <v>0.36664063609257419</v>
      </c>
      <c r="BY19" s="7">
        <v>0.44171517819111172</v>
      </c>
      <c r="BZ19" s="7">
        <v>0.19164418571631403</v>
      </c>
      <c r="CA19" s="21">
        <v>1.0795174115711546</v>
      </c>
      <c r="CB19" s="6">
        <v>0.93290170688640373</v>
      </c>
      <c r="CC19" s="8">
        <v>123.12449142646177</v>
      </c>
      <c r="CD19" s="8">
        <v>32.25839900456242</v>
      </c>
      <c r="CE19" s="6">
        <v>2.3102356665494193</v>
      </c>
      <c r="CF19" s="6">
        <v>3.9255520504731862</v>
      </c>
      <c r="CG19" s="6">
        <v>1.2047632878303804</v>
      </c>
      <c r="CH19" s="8">
        <v>32.6787348773464</v>
      </c>
      <c r="CI19" s="8">
        <v>32.686783387311202</v>
      </c>
      <c r="CJ19" s="6">
        <v>-31</v>
      </c>
      <c r="CK19" s="6">
        <v>-30.003</v>
      </c>
      <c r="CL19" s="6">
        <v>-30.196000000000002</v>
      </c>
      <c r="CM19" s="6">
        <v>-29.420999999999999</v>
      </c>
      <c r="CN19" s="6">
        <v>-30.1</v>
      </c>
      <c r="CO19" s="6">
        <v>-30</v>
      </c>
      <c r="CP19" s="6">
        <v>-29.440999999999999</v>
      </c>
      <c r="CQ19" s="6">
        <v>-27.9</v>
      </c>
      <c r="CR19" s="6">
        <v>-26.36</v>
      </c>
      <c r="CS19" s="6">
        <v>-29.103000000000002</v>
      </c>
      <c r="CT19" s="6">
        <v>-30.495999999999999</v>
      </c>
      <c r="CU19" s="6">
        <v>-30.088999999999999</v>
      </c>
      <c r="CV19" s="6">
        <v>-30.1</v>
      </c>
      <c r="CW19" s="6">
        <v>-26.594000000000001</v>
      </c>
      <c r="CX19" s="6">
        <v>-27.44</v>
      </c>
      <c r="CY19" s="6">
        <v>-26.96</v>
      </c>
      <c r="CZ19" s="6">
        <v>-29.318000000000001</v>
      </c>
      <c r="DA19" s="6">
        <v>-29.2</v>
      </c>
      <c r="DB19" s="6">
        <v>-28.367000000000001</v>
      </c>
      <c r="DC19" s="6">
        <v>-29.443999999999999</v>
      </c>
      <c r="DD19" s="6">
        <v>-29.74</v>
      </c>
      <c r="DE19" s="6">
        <v>-29.376999999999999</v>
      </c>
      <c r="DF19" s="6">
        <v>-29.758499999999998</v>
      </c>
      <c r="DG19" s="6">
        <v>-30.65</v>
      </c>
      <c r="DH19" s="6">
        <v>-30.169499999999999</v>
      </c>
      <c r="DI19" s="6">
        <v>-30.135999999999999</v>
      </c>
      <c r="DJ19" s="6">
        <v>-30.0275</v>
      </c>
      <c r="DK19" s="6">
        <v>-30.4</v>
      </c>
    </row>
    <row r="20" spans="1:115" x14ac:dyDescent="0.3">
      <c r="A20" s="1">
        <v>18</v>
      </c>
      <c r="B20" s="2" t="s">
        <v>28</v>
      </c>
      <c r="C20" s="2">
        <v>3515323578</v>
      </c>
      <c r="D20" s="2" t="s">
        <v>27</v>
      </c>
      <c r="E20" s="2" t="s">
        <v>8</v>
      </c>
      <c r="F20" s="2" t="s">
        <v>9</v>
      </c>
      <c r="G20" s="2" t="s">
        <v>274</v>
      </c>
      <c r="H20" s="2">
        <v>36.276437299999998</v>
      </c>
      <c r="I20" s="2">
        <v>-99.311121499999999</v>
      </c>
      <c r="J20" s="3">
        <v>11096</v>
      </c>
      <c r="K20" s="3">
        <v>3382.0606917740579</v>
      </c>
      <c r="L20" s="5"/>
      <c r="M20" s="3">
        <v>26543</v>
      </c>
      <c r="N20" s="2">
        <v>-29.93</v>
      </c>
      <c r="O20" s="2">
        <v>24.5</v>
      </c>
      <c r="P20" s="6">
        <v>0.39464882943143809</v>
      </c>
      <c r="Q20" s="6">
        <v>0.29608247422680412</v>
      </c>
      <c r="R20" s="6">
        <v>1.5612813370473537</v>
      </c>
      <c r="S20" s="21">
        <v>0.32200000000000001</v>
      </c>
      <c r="T20" s="21">
        <v>0.47299999999999998</v>
      </c>
      <c r="U20" s="21">
        <v>0.20499999999999999</v>
      </c>
      <c r="V20" s="8">
        <v>1.2167760901832301</v>
      </c>
      <c r="W20" s="8">
        <v>3.5957208210732201</v>
      </c>
      <c r="X20" s="8">
        <v>1.3368730868226599</v>
      </c>
      <c r="Y20" s="8">
        <v>7.4485250449567904</v>
      </c>
      <c r="Z20" s="8">
        <v>18.7788568275407</v>
      </c>
      <c r="AA20" s="8">
        <v>14.235556423306701</v>
      </c>
      <c r="AB20" s="8">
        <v>6.1150002958838199</v>
      </c>
      <c r="AC20" s="8">
        <v>29.655685806086499</v>
      </c>
      <c r="AD20" s="8">
        <v>20.093670277424302</v>
      </c>
      <c r="AE20" s="8">
        <v>8.1503957256039392</v>
      </c>
      <c r="AF20" s="8">
        <v>8.7394077279823108</v>
      </c>
      <c r="AG20" s="8">
        <v>0.91325912122651398</v>
      </c>
      <c r="AH20" s="8">
        <v>8.4836538122196306</v>
      </c>
      <c r="AI20" s="8">
        <v>11.357807848235799</v>
      </c>
      <c r="AJ20" s="8">
        <v>1.7139057654893699</v>
      </c>
      <c r="AK20" s="8">
        <v>9.0506061776588904</v>
      </c>
      <c r="AL20" s="8">
        <v>0</v>
      </c>
      <c r="AM20" s="8">
        <v>17.1345767911404</v>
      </c>
      <c r="AN20" s="6">
        <v>9.2382115721632907</v>
      </c>
      <c r="AO20" s="6">
        <v>7.36220686738036</v>
      </c>
      <c r="AP20" s="6">
        <v>7.4986516306800102</v>
      </c>
      <c r="AQ20" s="6">
        <v>6.8882693550168899</v>
      </c>
      <c r="AR20" s="6">
        <v>0.60550748982166602</v>
      </c>
      <c r="AS20" s="6">
        <v>0.860276600363856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f>IF(Table3[[#This Row],[C26TT(S) ppm]]=0,"",Table3[[#This Row],[C24TET ppm]]/Table3[[#This Row],[C26TT(S) ppm]])</f>
        <v>0.57778386590620401</v>
      </c>
      <c r="BE20" s="22">
        <f t="shared" si="0"/>
        <v>0.82298826433815553</v>
      </c>
      <c r="BF20" s="6" t="str">
        <f>IF(SUM(Table3[[#This Row],[C31H (S) ppm]:[C35H (R) ppm]])=0,"",SUM(Table3[[#This Row],[C31H (S) ppm]:[C31H (R) ppm]])/SUM(Table3[[#This Row],[C31H (S) ppm]:[C35H (R) ppm]]))</f>
        <v/>
      </c>
      <c r="BG20" s="6" t="str">
        <f>IF(SUM(Table3[[#This Row],[C31H (S) ppm]:[C35H (R) ppm]])=0,"",SUM(Table3[[#This Row],[C32H (S) ppm]:[C32H (R) ppm]])/SUM(Table3[[#This Row],[C31H (S) ppm]:[C35H (R) ppm]]))</f>
        <v/>
      </c>
      <c r="BH20" s="6" t="str">
        <f>IF(SUM(Table3[[#This Row],[C31H (S) ppm]:[C35H (R) ppm]])=0,"",SUM(Table3[[#This Row],[C33H (S) ppm]:[C33H (R) ppm]])/SUM(Table3[[#This Row],[C31H (S) ppm]:[C35H (R) ppm]]))</f>
        <v/>
      </c>
      <c r="BI20" s="6" t="str">
        <f>IF(SUM(Table3[[#This Row],[C31H (S) ppm]:[C35H (R) ppm]])=0,"",SUM(Table3[[#This Row],[C34H (S) ppm]:[C34H (R) ppm]])/SUM(Table3[[#This Row],[C31H (S) ppm]:[C35H (R) ppm]]))</f>
        <v/>
      </c>
      <c r="BJ20" s="6" t="str">
        <f>IF(SUM(Table3[[#This Row],[C31H (S) ppm]:[C35H (R) ppm]])=0,"",SUM(Table3[[#This Row],[C35H (S) ppm]:[C35H (R) ppm]])/SUM(Table3[[#This Row],[C31H (S) ppm]:[C35H (R) ppm]]))</f>
        <v/>
      </c>
      <c r="BK20" s="6" t="str">
        <f>IF(Table3[[#This Row],[C34H (S) ppm]]=0,"",Table3[[#This Row],[C35H (S) ppm]]/Table3[[#This Row],[C34H (S) ppm]])</f>
        <v/>
      </c>
      <c r="BL20" s="6" t="str">
        <f>Table3[[#This Row],[C35HHI]]</f>
        <v/>
      </c>
      <c r="BM20" s="6" t="str">
        <f>IF(SUM(Table3[[#This Row],[C31H (S) ppm]:[C35H (R) ppm]])=0,"",Table3[[#This Row],[C29H ppm]]/Table3[[#This Row],[C30H ppm]])</f>
        <v/>
      </c>
      <c r="BN20" s="6" t="str">
        <f>IF(SUM(Table3[[#This Row],[C31H (S) ppm]:[C35H (R) ppm]])=0,"",SUM(Table3[[#This Row],[C31H (S) ppm]:[C35H (R) ppm]])/Table3[[#This Row],[C30H ppm]])</f>
        <v/>
      </c>
      <c r="BO20" s="21">
        <v>0.28436541668908399</v>
      </c>
      <c r="BP20" s="21">
        <v>0.18754371334803899</v>
      </c>
      <c r="BQ20" s="21">
        <v>0.52809086996287702</v>
      </c>
      <c r="BR20" s="6">
        <v>3.9713779218640499E-2</v>
      </c>
      <c r="BS20" s="6">
        <v>0.312581499360991</v>
      </c>
      <c r="BT20" s="6">
        <v>6.4280395391960749E-3</v>
      </c>
      <c r="BU20" s="6">
        <v>0.92048860594805237</v>
      </c>
      <c r="BV20" s="6">
        <v>1.0469129985733623</v>
      </c>
      <c r="BW20" s="6">
        <v>0.97941456930246218</v>
      </c>
      <c r="BX20" s="7">
        <v>0.40328950425126603</v>
      </c>
      <c r="BY20" s="7">
        <v>0.36165961994145795</v>
      </c>
      <c r="BZ20" s="7">
        <v>0.23505087580727591</v>
      </c>
      <c r="CA20" s="21">
        <v>1.0209639498432603</v>
      </c>
      <c r="CB20" s="6">
        <v>0.83190645228648985</v>
      </c>
      <c r="CC20" s="8">
        <v>119.60367791172082</v>
      </c>
      <c r="CD20" s="8">
        <v>26.162067690653043</v>
      </c>
      <c r="CE20" s="6">
        <v>1.5249435077350948</v>
      </c>
      <c r="CF20" s="6">
        <v>3.9076305220883536</v>
      </c>
      <c r="CG20" s="6">
        <v>0.89677419354838706</v>
      </c>
      <c r="CH20" s="8">
        <v>10.100359302446099</v>
      </c>
      <c r="CI20" s="8">
        <v>30.703352030131001</v>
      </c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</row>
    <row r="21" spans="1:115" x14ac:dyDescent="0.3">
      <c r="A21" s="1">
        <v>19</v>
      </c>
      <c r="B21" s="2" t="s">
        <v>29</v>
      </c>
      <c r="C21" s="2">
        <v>3515323571</v>
      </c>
      <c r="D21" s="2" t="s">
        <v>27</v>
      </c>
      <c r="E21" s="2" t="s">
        <v>8</v>
      </c>
      <c r="F21" s="2" t="s">
        <v>9</v>
      </c>
      <c r="G21" s="2" t="s">
        <v>274</v>
      </c>
      <c r="H21" s="2">
        <v>36.231920000000002</v>
      </c>
      <c r="I21" s="2">
        <v>-99.161695600000002</v>
      </c>
      <c r="J21" s="3">
        <v>10024</v>
      </c>
      <c r="K21" s="3">
        <v>3055.3151022299166</v>
      </c>
      <c r="L21" s="5"/>
      <c r="M21" s="3">
        <v>217628</v>
      </c>
      <c r="N21" s="2">
        <v>-29.73</v>
      </c>
      <c r="O21" s="2">
        <v>11</v>
      </c>
      <c r="P21" s="6">
        <v>0.3933790635252013</v>
      </c>
      <c r="Q21" s="6">
        <v>0.34448749559704123</v>
      </c>
      <c r="R21" s="6">
        <v>1.3486707566462168</v>
      </c>
      <c r="S21" s="21">
        <v>0.26600000000000001</v>
      </c>
      <c r="T21" s="21">
        <v>0.55100000000000005</v>
      </c>
      <c r="U21" s="21">
        <v>0.183</v>
      </c>
      <c r="V21" s="8">
        <v>6.1597131308881403</v>
      </c>
      <c r="W21" s="8">
        <v>14.9315804422748</v>
      </c>
      <c r="X21" s="8">
        <v>17.824751780169301</v>
      </c>
      <c r="Y21" s="8">
        <v>4.3822847496627801</v>
      </c>
      <c r="Z21" s="8">
        <v>32.001933748886103</v>
      </c>
      <c r="AA21" s="8">
        <v>25.526050619406099</v>
      </c>
      <c r="AB21" s="8">
        <v>20.038764058995099</v>
      </c>
      <c r="AC21" s="8">
        <v>7.93416071563784</v>
      </c>
      <c r="AD21" s="8">
        <v>7.4064569533587603</v>
      </c>
      <c r="AE21" s="8">
        <v>8.2740229069069908</v>
      </c>
      <c r="AF21" s="8">
        <v>8.5155188144789999</v>
      </c>
      <c r="AG21" s="8">
        <v>10.8078540903551</v>
      </c>
      <c r="AH21" s="8">
        <v>9.3724464081916405</v>
      </c>
      <c r="AI21" s="8">
        <v>8.8569227970286608</v>
      </c>
      <c r="AJ21" s="8">
        <v>6.4714119347664703</v>
      </c>
      <c r="AK21" s="8">
        <v>5.3517117138106496</v>
      </c>
      <c r="AL21" s="8">
        <v>57.5975191550435</v>
      </c>
      <c r="AM21" s="8">
        <v>3.5484840251579199</v>
      </c>
      <c r="AN21" s="6">
        <v>5.0110786269012397</v>
      </c>
      <c r="AO21" s="6">
        <v>2.4172203695982102</v>
      </c>
      <c r="AP21" s="6">
        <v>3.7516407228876898</v>
      </c>
      <c r="AQ21" s="6">
        <v>4.4000153493887497</v>
      </c>
      <c r="AR21" s="6">
        <v>2.7105718572383499</v>
      </c>
      <c r="AS21" s="6">
        <v>4.6081057792161699</v>
      </c>
      <c r="AT21" s="6">
        <v>2.0306932955720098</v>
      </c>
      <c r="AU21" s="6">
        <v>1.88648441780077</v>
      </c>
      <c r="AV21" s="6">
        <v>1.4909635613048799</v>
      </c>
      <c r="AW21" s="6">
        <v>0.84320565131602199</v>
      </c>
      <c r="AX21" s="6">
        <v>1.0623455853204999</v>
      </c>
      <c r="AY21" s="6">
        <v>0.88658137934129899</v>
      </c>
      <c r="AZ21" s="6">
        <v>0.77351668543654795</v>
      </c>
      <c r="BA21" s="6">
        <v>0.37080080296489898</v>
      </c>
      <c r="BB21" s="6">
        <v>0.58315685533509498</v>
      </c>
      <c r="BC21" s="6">
        <v>0.57806894410938103</v>
      </c>
      <c r="BD21" s="6">
        <f>IF(Table3[[#This Row],[C26TT(S) ppm]]=0,"",Table3[[#This Row],[C24TET ppm]]/Table3[[#This Row],[C26TT(S) ppm]])</f>
        <v>0.44724125869596171</v>
      </c>
      <c r="BE21" s="22">
        <f t="shared" si="0"/>
        <v>0.8827327924923587</v>
      </c>
      <c r="BF21" s="6">
        <f>IF(SUM(Table3[[#This Row],[C31H (S) ppm]:[C35H (R) ppm]])=0,"",SUM(Table3[[#This Row],[C31H (S) ppm]:[C31H (R) ppm]])/SUM(Table3[[#This Row],[C31H (S) ppm]:[C35H (R) ppm]]))</f>
        <v>0.37285797447424679</v>
      </c>
      <c r="BG21" s="6">
        <f>IF(SUM(Table3[[#This Row],[C31H (S) ppm]:[C35H (R) ppm]])=0,"",SUM(Table3[[#This Row],[C32H (S) ppm]:[C32H (R) ppm]])/SUM(Table3[[#This Row],[C31H (S) ppm]:[C35H (R) ppm]]))</f>
        <v>0.22217873897495882</v>
      </c>
      <c r="BH21" s="6">
        <f>IF(SUM(Table3[[#This Row],[C31H (S) ppm]:[C35H (R) ppm]])=0,"",SUM(Table3[[#This Row],[C33H (S) ppm]:[C33H (R) ppm]])/SUM(Table3[[#This Row],[C31H (S) ppm]:[C35H (R) ppm]]))</f>
        <v>0.18550931655749625</v>
      </c>
      <c r="BI21" s="6">
        <f>IF(SUM(Table3[[#This Row],[C31H (S) ppm]:[C35H (R) ppm]])=0,"",SUM(Table3[[#This Row],[C34H (S) ppm]:[C34H (R) ppm]])/SUM(Table3[[#This Row],[C31H (S) ppm]:[C35H (R) ppm]]))</f>
        <v>0.10892227315197553</v>
      </c>
      <c r="BJ21" s="6">
        <f>IF(SUM(Table3[[#This Row],[C31H (S) ppm]:[C35H (R) ppm]])=0,"",SUM(Table3[[#This Row],[C35H (S) ppm]:[C35H (R) ppm]])/SUM(Table3[[#This Row],[C31H (S) ppm]:[C35H (R) ppm]]))</f>
        <v>0.11053169684132255</v>
      </c>
      <c r="BK21" s="6">
        <f>IF(Table3[[#This Row],[C34H (S) ppm]]=0,"",Table3[[#This Row],[C35H (S) ppm]]/Table3[[#This Row],[C34H (S) ppm]])</f>
        <v>0.75390339512324811</v>
      </c>
      <c r="BL21" s="6">
        <f>Table3[[#This Row],[C35HHI]]</f>
        <v>0.11053169684132255</v>
      </c>
      <c r="BM21" s="6">
        <f>IF(SUM(Table3[[#This Row],[C31H (S) ppm]:[C35H (R) ppm]])=0,"",Table3[[#This Row],[C29H ppm]]/Table3[[#This Row],[C30H ppm]])</f>
        <v>0.81413945396145759</v>
      </c>
      <c r="BN21" s="6">
        <f>IF(SUM(Table3[[#This Row],[C31H (S) ppm]:[C35H (R) ppm]])=0,"",SUM(Table3[[#This Row],[C31H (S) ppm]:[C35H (R) ppm]])/Table3[[#This Row],[C30H ppm]])</f>
        <v>2.2798559064953636</v>
      </c>
      <c r="BO21" s="21">
        <v>0.312540582591676</v>
      </c>
      <c r="BP21" s="21">
        <v>0.179525762875239</v>
      </c>
      <c r="BQ21" s="21">
        <v>0.50793365453308503</v>
      </c>
      <c r="BR21" s="6">
        <v>3.5667318233715301E-2</v>
      </c>
      <c r="BS21" s="6">
        <v>0.23773382112812899</v>
      </c>
      <c r="BT21" s="6">
        <v>2.872419898928539</v>
      </c>
      <c r="BU21" s="6">
        <v>0.80884055595297211</v>
      </c>
      <c r="BV21" s="6">
        <v>0.91020232077153884</v>
      </c>
      <c r="BW21" s="6">
        <v>0.93560792056636211</v>
      </c>
      <c r="BX21" s="7">
        <v>0.42376198215529537</v>
      </c>
      <c r="BY21" s="7">
        <v>0.36429068957511029</v>
      </c>
      <c r="BZ21" s="7">
        <v>0.21194732826959437</v>
      </c>
      <c r="CA21" s="21">
        <v>0.99738979118329485</v>
      </c>
      <c r="CB21" s="6">
        <v>0.78621530954559327</v>
      </c>
      <c r="CC21" s="8">
        <v>115.57706315743015</v>
      </c>
      <c r="CD21" s="8">
        <v>27.136609591579571</v>
      </c>
      <c r="CE21" s="6">
        <v>1.7031113695841817</v>
      </c>
      <c r="CF21" s="6">
        <v>4.2602792862684247</v>
      </c>
      <c r="CG21" s="6">
        <v>0.85965873512836566</v>
      </c>
      <c r="CH21" s="8">
        <v>12.1620093720353</v>
      </c>
      <c r="CI21" s="8">
        <v>35.159483695214597</v>
      </c>
      <c r="CJ21" s="6">
        <v>-31.382000000000001</v>
      </c>
      <c r="CK21" s="6">
        <v>-29.815000000000001</v>
      </c>
      <c r="CL21" s="6">
        <v>-29.364000000000001</v>
      </c>
      <c r="CM21" s="6">
        <v>-29.5</v>
      </c>
      <c r="CN21" s="6">
        <v>-29.5</v>
      </c>
      <c r="CO21" s="6">
        <v>-28.803999999999998</v>
      </c>
      <c r="CP21" s="6">
        <v>-29.936</v>
      </c>
      <c r="CQ21" s="6">
        <v>-27.9</v>
      </c>
      <c r="CR21" s="6">
        <v>-29.364000000000001</v>
      </c>
      <c r="CS21" s="6">
        <v>-29.271999999999998</v>
      </c>
      <c r="CT21" s="6">
        <v>-30.085000000000001</v>
      </c>
      <c r="CU21" s="6">
        <v>-29.29</v>
      </c>
      <c r="CV21" s="6">
        <v>-29.1</v>
      </c>
      <c r="CW21" s="6">
        <v>-26.931999999999999</v>
      </c>
      <c r="CX21" s="6">
        <v>-26.888999999999999</v>
      </c>
      <c r="CY21" s="6">
        <v>-27</v>
      </c>
      <c r="CZ21" s="6">
        <v>-30.263000000000002</v>
      </c>
      <c r="DA21" s="6">
        <v>-29.6</v>
      </c>
      <c r="DB21" s="6">
        <v>-30.2</v>
      </c>
      <c r="DC21" s="6">
        <v>-30.323</v>
      </c>
      <c r="DD21" s="6">
        <v>-30.56</v>
      </c>
      <c r="DE21" s="6">
        <v>-30.3</v>
      </c>
      <c r="DF21" s="6">
        <v>-30.404</v>
      </c>
      <c r="DG21" s="6">
        <v>-30.2</v>
      </c>
      <c r="DH21" s="6">
        <v>-30.681999999999999</v>
      </c>
      <c r="DI21" s="6">
        <v>-30.713999999999999</v>
      </c>
      <c r="DJ21" s="6">
        <v>-30.7</v>
      </c>
      <c r="DK21" s="6">
        <v>-31</v>
      </c>
    </row>
    <row r="22" spans="1:115" x14ac:dyDescent="0.3">
      <c r="A22" s="1">
        <v>20</v>
      </c>
      <c r="B22" s="2" t="s">
        <v>30</v>
      </c>
      <c r="C22" s="2">
        <v>3515323572</v>
      </c>
      <c r="D22" s="2" t="s">
        <v>27</v>
      </c>
      <c r="E22" s="2" t="s">
        <v>8</v>
      </c>
      <c r="F22" s="2" t="s">
        <v>9</v>
      </c>
      <c r="G22" s="2" t="s">
        <v>274</v>
      </c>
      <c r="H22" s="2">
        <v>36.217634599999997</v>
      </c>
      <c r="I22" s="2">
        <v>-99.247322699999998</v>
      </c>
      <c r="J22" s="3">
        <v>11173</v>
      </c>
      <c r="K22" s="3">
        <v>3405.5302910230307</v>
      </c>
      <c r="L22" s="2">
        <v>51</v>
      </c>
      <c r="M22" s="3">
        <v>20130</v>
      </c>
      <c r="N22" s="2">
        <v>-30.16</v>
      </c>
      <c r="O22" s="2">
        <v>8.1999999999999993</v>
      </c>
      <c r="P22" s="6">
        <v>0.45041405776610782</v>
      </c>
      <c r="Q22" s="6">
        <v>0.32566450748268932</v>
      </c>
      <c r="R22" s="6">
        <v>1.5294924554183813</v>
      </c>
      <c r="S22" s="21">
        <v>0.36799999999999999</v>
      </c>
      <c r="T22" s="21">
        <v>0.41599999999999998</v>
      </c>
      <c r="U22" s="21">
        <v>0.216</v>
      </c>
      <c r="V22" s="8">
        <v>6.3059754233574203</v>
      </c>
      <c r="W22" s="8">
        <v>7.7048861388397496</v>
      </c>
      <c r="X22" s="8">
        <v>11.9057556265664</v>
      </c>
      <c r="Y22" s="8">
        <v>3.4034303217218902</v>
      </c>
      <c r="Z22" s="8">
        <v>22.1196500825241</v>
      </c>
      <c r="AA22" s="8">
        <v>17.354055753890002</v>
      </c>
      <c r="AB22" s="8">
        <v>14.3688972892826</v>
      </c>
      <c r="AC22" s="8">
        <v>6.4442871872128702</v>
      </c>
      <c r="AD22" s="8">
        <v>6.4276933345534699</v>
      </c>
      <c r="AE22" s="8">
        <v>6.6996456704969702</v>
      </c>
      <c r="AF22" s="8">
        <v>6.80930745817908</v>
      </c>
      <c r="AG22" s="8">
        <v>9.6774192033578395</v>
      </c>
      <c r="AH22" s="8">
        <v>7.6382438029582902</v>
      </c>
      <c r="AI22" s="8">
        <v>6.8594449164824196</v>
      </c>
      <c r="AJ22" s="8">
        <v>5.8155447753218903</v>
      </c>
      <c r="AK22" s="8">
        <v>5.3403288661858701</v>
      </c>
      <c r="AL22" s="8">
        <v>47.164089037004601</v>
      </c>
      <c r="AM22" s="8">
        <v>0.71269040108211001</v>
      </c>
      <c r="AN22" s="6">
        <v>2.1943034546176001</v>
      </c>
      <c r="AO22" s="6">
        <v>0.59470944329997799</v>
      </c>
      <c r="AP22" s="6">
        <v>1.3675025117891999</v>
      </c>
      <c r="AQ22" s="6">
        <v>1.8247009669652801</v>
      </c>
      <c r="AR22" s="6">
        <v>2.7963533421234801</v>
      </c>
      <c r="AS22" s="6">
        <v>0.92187081717999297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f>IF(Table3[[#This Row],[C26TT(S) ppm]]=0,"",Table3[[#This Row],[C24TET ppm]]/Table3[[#This Row],[C26TT(S) ppm]])</f>
        <v>0.11059258850168438</v>
      </c>
      <c r="BE22" s="22">
        <f t="shared" si="0"/>
        <v>0.95192062998515892</v>
      </c>
      <c r="BF22" s="6" t="str">
        <f>IF(SUM(Table3[[#This Row],[C31H (S) ppm]:[C35H (R) ppm]])=0,"",SUM(Table3[[#This Row],[C31H (S) ppm]:[C31H (R) ppm]])/SUM(Table3[[#This Row],[C31H (S) ppm]:[C35H (R) ppm]]))</f>
        <v/>
      </c>
      <c r="BG22" s="6" t="str">
        <f>IF(SUM(Table3[[#This Row],[C31H (S) ppm]:[C35H (R) ppm]])=0,"",SUM(Table3[[#This Row],[C32H (S) ppm]:[C32H (R) ppm]])/SUM(Table3[[#This Row],[C31H (S) ppm]:[C35H (R) ppm]]))</f>
        <v/>
      </c>
      <c r="BH22" s="6" t="str">
        <f>IF(SUM(Table3[[#This Row],[C31H (S) ppm]:[C35H (R) ppm]])=0,"",SUM(Table3[[#This Row],[C33H (S) ppm]:[C33H (R) ppm]])/SUM(Table3[[#This Row],[C31H (S) ppm]:[C35H (R) ppm]]))</f>
        <v/>
      </c>
      <c r="BI22" s="6" t="str">
        <f>IF(SUM(Table3[[#This Row],[C31H (S) ppm]:[C35H (R) ppm]])=0,"",SUM(Table3[[#This Row],[C34H (S) ppm]:[C34H (R) ppm]])/SUM(Table3[[#This Row],[C31H (S) ppm]:[C35H (R) ppm]]))</f>
        <v/>
      </c>
      <c r="BJ22" s="6" t="str">
        <f>IF(SUM(Table3[[#This Row],[C31H (S) ppm]:[C35H (R) ppm]])=0,"",SUM(Table3[[#This Row],[C35H (S) ppm]:[C35H (R) ppm]])/SUM(Table3[[#This Row],[C31H (S) ppm]:[C35H (R) ppm]]))</f>
        <v/>
      </c>
      <c r="BK22" s="6" t="str">
        <f>IF(Table3[[#This Row],[C34H (S) ppm]]=0,"",Table3[[#This Row],[C35H (S) ppm]]/Table3[[#This Row],[C34H (S) ppm]])</f>
        <v/>
      </c>
      <c r="BL22" s="6" t="str">
        <f>Table3[[#This Row],[C35HHI]]</f>
        <v/>
      </c>
      <c r="BM22" s="6" t="str">
        <f>IF(SUM(Table3[[#This Row],[C31H (S) ppm]:[C35H (R) ppm]])=0,"",Table3[[#This Row],[C29H ppm]]/Table3[[#This Row],[C30H ppm]])</f>
        <v/>
      </c>
      <c r="BN22" s="6" t="str">
        <f>IF(SUM(Table3[[#This Row],[C31H (S) ppm]:[C35H (R) ppm]])=0,"",SUM(Table3[[#This Row],[C31H (S) ppm]:[C35H (R) ppm]])/Table3[[#This Row],[C30H ppm]])</f>
        <v/>
      </c>
      <c r="BO22" s="21">
        <v>0.38379716563587402</v>
      </c>
      <c r="BP22" s="21">
        <v>0.18850872279477701</v>
      </c>
      <c r="BQ22" s="21">
        <v>0.427694111569349</v>
      </c>
      <c r="BR22" s="6">
        <v>5.4692558410061098E-2</v>
      </c>
      <c r="BS22" s="6">
        <v>0.29851985825083299</v>
      </c>
      <c r="BT22" s="6">
        <v>0.29967105464658284</v>
      </c>
      <c r="BU22" s="6">
        <v>0.86099684305123081</v>
      </c>
      <c r="BV22" s="6">
        <v>1.01316678668677</v>
      </c>
      <c r="BW22" s="6">
        <v>0.98115205920062176</v>
      </c>
      <c r="BX22" s="7">
        <v>0.38299391046374165</v>
      </c>
      <c r="BY22" s="7">
        <v>0.4035600365818296</v>
      </c>
      <c r="BZ22" s="7">
        <v>0.21344605295442887</v>
      </c>
      <c r="CA22" s="21">
        <v>1.0437621316393155</v>
      </c>
      <c r="CB22" s="6">
        <v>0.83741522230595333</v>
      </c>
      <c r="CC22" s="8">
        <v>118.85457063073245</v>
      </c>
      <c r="CD22" s="8">
        <v>28.263009076281378</v>
      </c>
      <c r="CE22" s="6">
        <v>1.2503846153846154</v>
      </c>
      <c r="CF22" s="6">
        <v>4.0701912260967381</v>
      </c>
      <c r="CG22" s="6">
        <v>1.0536983110075713</v>
      </c>
      <c r="CH22" s="8">
        <v>4.70718218777135</v>
      </c>
      <c r="CI22" s="8">
        <v>16.454153751785999</v>
      </c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</row>
    <row r="23" spans="1:115" x14ac:dyDescent="0.3">
      <c r="A23" s="1">
        <v>21</v>
      </c>
      <c r="B23" s="2" t="s">
        <v>31</v>
      </c>
      <c r="C23" s="2">
        <v>3515323574</v>
      </c>
      <c r="D23" s="2" t="s">
        <v>27</v>
      </c>
      <c r="E23" s="2" t="s">
        <v>8</v>
      </c>
      <c r="F23" s="2" t="s">
        <v>9</v>
      </c>
      <c r="G23" s="2" t="s">
        <v>274</v>
      </c>
      <c r="H23" s="2">
        <v>36.202353500000001</v>
      </c>
      <c r="I23" s="2">
        <v>-99.322894000000005</v>
      </c>
      <c r="J23" s="3">
        <v>11729</v>
      </c>
      <c r="K23" s="3">
        <v>3574.9990856000295</v>
      </c>
      <c r="L23" s="2">
        <v>50</v>
      </c>
      <c r="M23" s="3">
        <v>9393</v>
      </c>
      <c r="N23" s="2">
        <v>-30.02</v>
      </c>
      <c r="O23" s="2">
        <v>21.6</v>
      </c>
      <c r="P23" s="6">
        <v>0.42359108781127131</v>
      </c>
      <c r="Q23" s="6">
        <v>0.38336713995943206</v>
      </c>
      <c r="R23" s="6">
        <v>1.4250440917107583</v>
      </c>
      <c r="S23" s="21">
        <v>0.45</v>
      </c>
      <c r="T23" s="21">
        <v>0.33</v>
      </c>
      <c r="U23" s="21">
        <v>0.22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 t="str">
        <f>IF(Table3[[#This Row],[C26TT(S) ppm]]=0,"",Table3[[#This Row],[C24TET ppm]]/Table3[[#This Row],[C26TT(S) ppm]])</f>
        <v/>
      </c>
      <c r="BE23" s="22" t="str">
        <f t="shared" si="0"/>
        <v/>
      </c>
      <c r="BF23" s="6" t="str">
        <f>IF(SUM(Table3[[#This Row],[C31H (S) ppm]:[C35H (R) ppm]])=0,"",SUM(Table3[[#This Row],[C31H (S) ppm]:[C31H (R) ppm]])/SUM(Table3[[#This Row],[C31H (S) ppm]:[C35H (R) ppm]]))</f>
        <v/>
      </c>
      <c r="BG23" s="6" t="str">
        <f>IF(SUM(Table3[[#This Row],[C31H (S) ppm]:[C35H (R) ppm]])=0,"",SUM(Table3[[#This Row],[C32H (S) ppm]:[C32H (R) ppm]])/SUM(Table3[[#This Row],[C31H (S) ppm]:[C35H (R) ppm]]))</f>
        <v/>
      </c>
      <c r="BH23" s="6" t="str">
        <f>IF(SUM(Table3[[#This Row],[C31H (S) ppm]:[C35H (R) ppm]])=0,"",SUM(Table3[[#This Row],[C33H (S) ppm]:[C33H (R) ppm]])/SUM(Table3[[#This Row],[C31H (S) ppm]:[C35H (R) ppm]]))</f>
        <v/>
      </c>
      <c r="BI23" s="6" t="str">
        <f>IF(SUM(Table3[[#This Row],[C31H (S) ppm]:[C35H (R) ppm]])=0,"",SUM(Table3[[#This Row],[C34H (S) ppm]:[C34H (R) ppm]])/SUM(Table3[[#This Row],[C31H (S) ppm]:[C35H (R) ppm]]))</f>
        <v/>
      </c>
      <c r="BJ23" s="6" t="str">
        <f>IF(SUM(Table3[[#This Row],[C31H (S) ppm]:[C35H (R) ppm]])=0,"",SUM(Table3[[#This Row],[C35H (S) ppm]:[C35H (R) ppm]])/SUM(Table3[[#This Row],[C31H (S) ppm]:[C35H (R) ppm]]))</f>
        <v/>
      </c>
      <c r="BK23" s="6" t="str">
        <f>IF(Table3[[#This Row],[C34H (S) ppm]]=0,"",Table3[[#This Row],[C35H (S) ppm]]/Table3[[#This Row],[C34H (S) ppm]])</f>
        <v/>
      </c>
      <c r="BL23" s="6" t="str">
        <f>Table3[[#This Row],[C35HHI]]</f>
        <v/>
      </c>
      <c r="BM23" s="6" t="str">
        <f>IF(SUM(Table3[[#This Row],[C31H (S) ppm]:[C35H (R) ppm]])=0,"",Table3[[#This Row],[C29H ppm]]/Table3[[#This Row],[C30H ppm]])</f>
        <v/>
      </c>
      <c r="BN23" s="6" t="str">
        <f>IF(SUM(Table3[[#This Row],[C31H (S) ppm]:[C35H (R) ppm]])=0,"",SUM(Table3[[#This Row],[C31H (S) ppm]:[C35H (R) ppm]])/Table3[[#This Row],[C30H ppm]])</f>
        <v/>
      </c>
      <c r="BO23" s="21">
        <v>0.44383811441946502</v>
      </c>
      <c r="BP23" s="21">
        <v>0.151706493930652</v>
      </c>
      <c r="BQ23" s="21">
        <v>0.40445539164988298</v>
      </c>
      <c r="BR23" s="6">
        <v>4.4284618085812001E-2</v>
      </c>
      <c r="BS23" s="6">
        <v>0.50399053501243296</v>
      </c>
      <c r="BT23" s="6">
        <v>9.87995778697731E-2</v>
      </c>
      <c r="BU23" s="6">
        <v>0.89626761017440926</v>
      </c>
      <c r="BV23" s="6">
        <v>1.0459727265346628</v>
      </c>
      <c r="BW23" s="6">
        <v>0.99026693235055929</v>
      </c>
      <c r="BX23" s="7">
        <v>0.39469835690848087</v>
      </c>
      <c r="BY23" s="7">
        <v>0.40364503324280149</v>
      </c>
      <c r="BZ23" s="7">
        <v>0.20165660984871761</v>
      </c>
      <c r="CA23" s="21">
        <v>1.0575057934941205</v>
      </c>
      <c r="CB23" s="6">
        <v>0.86128823583772307</v>
      </c>
      <c r="CC23" s="8">
        <v>120.72087283025414</v>
      </c>
      <c r="CD23" s="8">
        <v>26.878508649896073</v>
      </c>
      <c r="CE23" s="6">
        <v>1.4750988721253844</v>
      </c>
      <c r="CF23" s="6">
        <v>3.5241416309012874</v>
      </c>
      <c r="CG23" s="6">
        <v>1.0226671233303235</v>
      </c>
      <c r="CH23" s="8">
        <v>0.86693726304403296</v>
      </c>
      <c r="CI23" s="8">
        <v>24.7082449365003</v>
      </c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</row>
    <row r="24" spans="1:115" x14ac:dyDescent="0.3">
      <c r="A24" s="1">
        <v>22</v>
      </c>
      <c r="B24" s="2" t="s">
        <v>32</v>
      </c>
      <c r="C24" s="2">
        <v>3515323582</v>
      </c>
      <c r="D24" s="2" t="s">
        <v>27</v>
      </c>
      <c r="E24" s="2" t="s">
        <v>8</v>
      </c>
      <c r="F24" s="2" t="s">
        <v>9</v>
      </c>
      <c r="G24" s="2" t="s">
        <v>274</v>
      </c>
      <c r="H24" s="2">
        <v>36.188921999999998</v>
      </c>
      <c r="I24" s="2">
        <v>-99.272851399999993</v>
      </c>
      <c r="J24" s="3">
        <v>11799</v>
      </c>
      <c r="K24" s="3">
        <v>3596.3350849172775</v>
      </c>
      <c r="L24" s="2">
        <v>50</v>
      </c>
      <c r="M24" s="3">
        <v>26078</v>
      </c>
      <c r="N24" s="2">
        <v>-30.16</v>
      </c>
      <c r="O24" s="2">
        <v>24.9</v>
      </c>
      <c r="P24" s="6">
        <v>0.37730496453900714</v>
      </c>
      <c r="Q24" s="6">
        <v>0.28861964517524885</v>
      </c>
      <c r="R24" s="6">
        <v>1.5952023988005997</v>
      </c>
      <c r="S24" s="21">
        <v>0.43</v>
      </c>
      <c r="T24" s="21">
        <v>0.34899999999999998</v>
      </c>
      <c r="U24" s="21">
        <v>0.22</v>
      </c>
      <c r="V24" s="8">
        <v>4.2368483817617504</v>
      </c>
      <c r="W24" s="8">
        <v>2.9962435155923899</v>
      </c>
      <c r="X24" s="8">
        <v>2.3066132327419799</v>
      </c>
      <c r="Y24" s="8">
        <v>1.68053249814059</v>
      </c>
      <c r="Z24" s="8">
        <v>6.5573719045093499</v>
      </c>
      <c r="AA24" s="8">
        <v>5.1027933556985898</v>
      </c>
      <c r="AB24" s="8">
        <v>3.2669175173937499</v>
      </c>
      <c r="AC24" s="8">
        <v>1.4051511223948601</v>
      </c>
      <c r="AD24" s="8">
        <v>1.6617030023631001</v>
      </c>
      <c r="AE24" s="8">
        <v>1.4333953660610901</v>
      </c>
      <c r="AF24" s="8">
        <v>1.4075048093670499</v>
      </c>
      <c r="AG24" s="8">
        <v>2.2289415626598501</v>
      </c>
      <c r="AH24" s="8">
        <v>1.49929860128229</v>
      </c>
      <c r="AI24" s="8">
        <v>0.96030428465176398</v>
      </c>
      <c r="AJ24" s="8">
        <v>0.52487219479740999</v>
      </c>
      <c r="AK24" s="8">
        <v>1.25686884314716</v>
      </c>
      <c r="AL24" s="8">
        <v>0</v>
      </c>
      <c r="AM24" s="8">
        <v>0.63410680717654899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f>IF(Table3[[#This Row],[C26TT(S) ppm]]=0,"",Table3[[#This Row],[C24TET ppm]]/Table3[[#This Row],[C26TT(S) ppm]])</f>
        <v>0.45127303182579626</v>
      </c>
      <c r="BE24" s="22">
        <f t="shared" si="0"/>
        <v>1</v>
      </c>
      <c r="BF24" s="6" t="str">
        <f>IF(SUM(Table3[[#This Row],[C31H (S) ppm]:[C35H (R) ppm]])=0,"",SUM(Table3[[#This Row],[C31H (S) ppm]:[C31H (R) ppm]])/SUM(Table3[[#This Row],[C31H (S) ppm]:[C35H (R) ppm]]))</f>
        <v/>
      </c>
      <c r="BG24" s="6" t="str">
        <f>IF(SUM(Table3[[#This Row],[C31H (S) ppm]:[C35H (R) ppm]])=0,"",SUM(Table3[[#This Row],[C32H (S) ppm]:[C32H (R) ppm]])/SUM(Table3[[#This Row],[C31H (S) ppm]:[C35H (R) ppm]]))</f>
        <v/>
      </c>
      <c r="BH24" s="6" t="str">
        <f>IF(SUM(Table3[[#This Row],[C31H (S) ppm]:[C35H (R) ppm]])=0,"",SUM(Table3[[#This Row],[C33H (S) ppm]:[C33H (R) ppm]])/SUM(Table3[[#This Row],[C31H (S) ppm]:[C35H (R) ppm]]))</f>
        <v/>
      </c>
      <c r="BI24" s="6" t="str">
        <f>IF(SUM(Table3[[#This Row],[C31H (S) ppm]:[C35H (R) ppm]])=0,"",SUM(Table3[[#This Row],[C34H (S) ppm]:[C34H (R) ppm]])/SUM(Table3[[#This Row],[C31H (S) ppm]:[C35H (R) ppm]]))</f>
        <v/>
      </c>
      <c r="BJ24" s="6" t="str">
        <f>IF(SUM(Table3[[#This Row],[C31H (S) ppm]:[C35H (R) ppm]])=0,"",SUM(Table3[[#This Row],[C35H (S) ppm]:[C35H (R) ppm]])/SUM(Table3[[#This Row],[C31H (S) ppm]:[C35H (R) ppm]]))</f>
        <v/>
      </c>
      <c r="BK24" s="6" t="str">
        <f>IF(Table3[[#This Row],[C34H (S) ppm]]=0,"",Table3[[#This Row],[C35H (S) ppm]]/Table3[[#This Row],[C34H (S) ppm]])</f>
        <v/>
      </c>
      <c r="BL24" s="6" t="str">
        <f>Table3[[#This Row],[C35HHI]]</f>
        <v/>
      </c>
      <c r="BM24" s="6" t="str">
        <f>IF(SUM(Table3[[#This Row],[C31H (S) ppm]:[C35H (R) ppm]])=0,"",Table3[[#This Row],[C29H ppm]]/Table3[[#This Row],[C30H ppm]])</f>
        <v/>
      </c>
      <c r="BN24" s="6" t="str">
        <f>IF(SUM(Table3[[#This Row],[C31H (S) ppm]:[C35H (R) ppm]])=0,"",SUM(Table3[[#This Row],[C31H (S) ppm]:[C35H (R) ppm]])/Table3[[#This Row],[C30H ppm]])</f>
        <v/>
      </c>
      <c r="BO24" s="21">
        <v>0.38037192631128303</v>
      </c>
      <c r="BP24" s="21">
        <v>0.152441900118268</v>
      </c>
      <c r="BQ24" s="21">
        <v>0.467186173570449</v>
      </c>
      <c r="BR24" s="6">
        <v>0.13478850427511399</v>
      </c>
      <c r="BS24" s="6">
        <v>0.48790049129157798</v>
      </c>
      <c r="BT24" s="6">
        <v>0.17673426194642611</v>
      </c>
      <c r="BU24" s="6">
        <v>0.88334618329286663</v>
      </c>
      <c r="BV24" s="6">
        <v>1.0164052816162779</v>
      </c>
      <c r="BW24" s="6">
        <v>0.98396010309091642</v>
      </c>
      <c r="BX24" s="7">
        <v>0.38280028045952214</v>
      </c>
      <c r="BY24" s="7">
        <v>0.4174666954317458</v>
      </c>
      <c r="BZ24" s="7">
        <v>0.19973302410873198</v>
      </c>
      <c r="CA24" s="21">
        <v>1.0749148694665154</v>
      </c>
      <c r="CB24" s="6">
        <v>0.86392543859649118</v>
      </c>
      <c r="CC24" s="8">
        <v>117.62386342072516</v>
      </c>
      <c r="CD24" s="8">
        <v>28.699746938699835</v>
      </c>
      <c r="CE24" s="6">
        <v>1.4855370095254739</v>
      </c>
      <c r="CF24" s="6">
        <v>3.9295595887803021</v>
      </c>
      <c r="CG24" s="6">
        <v>1.0905600563578726</v>
      </c>
      <c r="CH24" s="8">
        <v>1.0024352814538899</v>
      </c>
      <c r="CI24" s="8">
        <v>19.320609781452301</v>
      </c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</row>
    <row r="25" spans="1:115" x14ac:dyDescent="0.3">
      <c r="A25" s="1">
        <v>23</v>
      </c>
      <c r="B25" s="2" t="s">
        <v>33</v>
      </c>
      <c r="C25" s="2">
        <v>3504323457</v>
      </c>
      <c r="D25" s="2" t="s">
        <v>34</v>
      </c>
      <c r="E25" s="2" t="s">
        <v>8</v>
      </c>
      <c r="F25" s="2" t="s">
        <v>9</v>
      </c>
      <c r="G25" s="2" t="s">
        <v>274</v>
      </c>
      <c r="H25" s="2">
        <v>36.086919199999997</v>
      </c>
      <c r="I25" s="2">
        <v>-99.326624499999994</v>
      </c>
      <c r="J25" s="3">
        <v>13107</v>
      </c>
      <c r="K25" s="3">
        <v>3995.0134721595691</v>
      </c>
      <c r="L25" s="5"/>
      <c r="M25" s="3">
        <v>64563</v>
      </c>
      <c r="N25" s="2">
        <v>-28.81</v>
      </c>
      <c r="O25" s="2">
        <v>25.1</v>
      </c>
      <c r="P25" s="6">
        <v>0.38858695652173914</v>
      </c>
      <c r="Q25" s="6">
        <v>0.27922675667382635</v>
      </c>
      <c r="R25" s="6">
        <v>1.7285714285714286</v>
      </c>
      <c r="S25" s="21">
        <v>0.22700000000000001</v>
      </c>
      <c r="T25" s="21">
        <v>0.42599999999999999</v>
      </c>
      <c r="U25" s="21">
        <v>0.34699999999999998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6">
        <v>0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 t="str">
        <f>IF(Table3[[#This Row],[C26TT(S) ppm]]=0,"",Table3[[#This Row],[C24TET ppm]]/Table3[[#This Row],[C26TT(S) ppm]])</f>
        <v/>
      </c>
      <c r="BE25" s="22" t="str">
        <f t="shared" si="0"/>
        <v/>
      </c>
      <c r="BF25" s="6" t="str">
        <f>IF(SUM(Table3[[#This Row],[C31H (S) ppm]:[C35H (R) ppm]])=0,"",SUM(Table3[[#This Row],[C31H (S) ppm]:[C31H (R) ppm]])/SUM(Table3[[#This Row],[C31H (S) ppm]:[C35H (R) ppm]]))</f>
        <v/>
      </c>
      <c r="BG25" s="6" t="str">
        <f>IF(SUM(Table3[[#This Row],[C31H (S) ppm]:[C35H (R) ppm]])=0,"",SUM(Table3[[#This Row],[C32H (S) ppm]:[C32H (R) ppm]])/SUM(Table3[[#This Row],[C31H (S) ppm]:[C35H (R) ppm]]))</f>
        <v/>
      </c>
      <c r="BH25" s="6" t="str">
        <f>IF(SUM(Table3[[#This Row],[C31H (S) ppm]:[C35H (R) ppm]])=0,"",SUM(Table3[[#This Row],[C33H (S) ppm]:[C33H (R) ppm]])/SUM(Table3[[#This Row],[C31H (S) ppm]:[C35H (R) ppm]]))</f>
        <v/>
      </c>
      <c r="BI25" s="6" t="str">
        <f>IF(SUM(Table3[[#This Row],[C31H (S) ppm]:[C35H (R) ppm]])=0,"",SUM(Table3[[#This Row],[C34H (S) ppm]:[C34H (R) ppm]])/SUM(Table3[[#This Row],[C31H (S) ppm]:[C35H (R) ppm]]))</f>
        <v/>
      </c>
      <c r="BJ25" s="6" t="str">
        <f>IF(SUM(Table3[[#This Row],[C31H (S) ppm]:[C35H (R) ppm]])=0,"",SUM(Table3[[#This Row],[C35H (S) ppm]:[C35H (R) ppm]])/SUM(Table3[[#This Row],[C31H (S) ppm]:[C35H (R) ppm]]))</f>
        <v/>
      </c>
      <c r="BK25" s="6" t="str">
        <f>IF(Table3[[#This Row],[C34H (S) ppm]]=0,"",Table3[[#This Row],[C35H (S) ppm]]/Table3[[#This Row],[C34H (S) ppm]])</f>
        <v/>
      </c>
      <c r="BL25" s="6" t="str">
        <f>Table3[[#This Row],[C35HHI]]</f>
        <v/>
      </c>
      <c r="BM25" s="6" t="str">
        <f>IF(SUM(Table3[[#This Row],[C31H (S) ppm]:[C35H (R) ppm]])=0,"",Table3[[#This Row],[C29H ppm]]/Table3[[#This Row],[C30H ppm]])</f>
        <v/>
      </c>
      <c r="BN25" s="6" t="str">
        <f>IF(SUM(Table3[[#This Row],[C31H (S) ppm]:[C35H (R) ppm]])=0,"",SUM(Table3[[#This Row],[C31H (S) ppm]:[C35H (R) ppm]])/Table3[[#This Row],[C30H ppm]])</f>
        <v/>
      </c>
      <c r="BO25" s="21"/>
      <c r="BP25" s="21"/>
      <c r="BQ25" s="21"/>
      <c r="BR25" s="6"/>
      <c r="BS25" s="6"/>
      <c r="BT25" s="6">
        <v>0.9592937021729977</v>
      </c>
      <c r="BU25" s="6">
        <v>0.91227505585992907</v>
      </c>
      <c r="BV25" s="6">
        <v>1.4096503952625612</v>
      </c>
      <c r="BW25" s="6">
        <v>0.98132785410914303</v>
      </c>
      <c r="BX25" s="7">
        <v>0.38147243012066595</v>
      </c>
      <c r="BY25" s="7">
        <v>0.41797769970979071</v>
      </c>
      <c r="BZ25" s="7">
        <v>0.20054987016954332</v>
      </c>
      <c r="CA25" s="21">
        <v>1.0740523927996486</v>
      </c>
      <c r="CB25" s="6">
        <v>0.86198848607437373</v>
      </c>
      <c r="CC25" s="8">
        <v>117.670503884768</v>
      </c>
      <c r="CD25" s="8">
        <v>28.687117529123469</v>
      </c>
      <c r="CE25" s="6">
        <v>1.4381684893642592</v>
      </c>
      <c r="CF25" s="6">
        <v>3.9516245487364619</v>
      </c>
      <c r="CG25" s="6">
        <v>1.0956956956956956</v>
      </c>
      <c r="CH25" s="8">
        <v>0</v>
      </c>
      <c r="CI25" s="8">
        <v>65.979544685236604</v>
      </c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</row>
    <row r="26" spans="1:115" x14ac:dyDescent="0.3">
      <c r="A26" s="1">
        <v>24</v>
      </c>
      <c r="B26" s="2" t="s">
        <v>35</v>
      </c>
      <c r="C26" s="2">
        <v>3504323470</v>
      </c>
      <c r="D26" s="2" t="s">
        <v>34</v>
      </c>
      <c r="E26" s="2" t="s">
        <v>8</v>
      </c>
      <c r="F26" s="2" t="s">
        <v>9</v>
      </c>
      <c r="G26" s="2" t="s">
        <v>274</v>
      </c>
      <c r="H26" s="2">
        <v>36.086110300000001</v>
      </c>
      <c r="I26" s="2">
        <v>-99.285584999999998</v>
      </c>
      <c r="J26" s="3">
        <v>13047</v>
      </c>
      <c r="K26" s="3">
        <v>3976.7254727447848</v>
      </c>
      <c r="L26" s="2">
        <v>49</v>
      </c>
      <c r="M26" s="3">
        <v>78210</v>
      </c>
      <c r="N26" s="2">
        <v>-29.33</v>
      </c>
      <c r="O26" s="2">
        <v>48</v>
      </c>
      <c r="P26" s="6">
        <v>0.26682894860031836</v>
      </c>
      <c r="Q26" s="6">
        <v>0.2114491407338597</v>
      </c>
      <c r="R26" s="6">
        <v>1.5650741350906097</v>
      </c>
      <c r="S26" s="21">
        <v>0.39300000000000002</v>
      </c>
      <c r="T26" s="21">
        <v>0.42299999999999999</v>
      </c>
      <c r="U26" s="21">
        <v>0.183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 t="str">
        <f>IF(Table3[[#This Row],[C26TT(S) ppm]]=0,"",Table3[[#This Row],[C24TET ppm]]/Table3[[#This Row],[C26TT(S) ppm]])</f>
        <v/>
      </c>
      <c r="BE26" s="22" t="str">
        <f t="shared" si="0"/>
        <v/>
      </c>
      <c r="BF26" s="6" t="str">
        <f>IF(SUM(Table3[[#This Row],[C31H (S) ppm]:[C35H (R) ppm]])=0,"",SUM(Table3[[#This Row],[C31H (S) ppm]:[C31H (R) ppm]])/SUM(Table3[[#This Row],[C31H (S) ppm]:[C35H (R) ppm]]))</f>
        <v/>
      </c>
      <c r="BG26" s="6" t="str">
        <f>IF(SUM(Table3[[#This Row],[C31H (S) ppm]:[C35H (R) ppm]])=0,"",SUM(Table3[[#This Row],[C32H (S) ppm]:[C32H (R) ppm]])/SUM(Table3[[#This Row],[C31H (S) ppm]:[C35H (R) ppm]]))</f>
        <v/>
      </c>
      <c r="BH26" s="6" t="str">
        <f>IF(SUM(Table3[[#This Row],[C31H (S) ppm]:[C35H (R) ppm]])=0,"",SUM(Table3[[#This Row],[C33H (S) ppm]:[C33H (R) ppm]])/SUM(Table3[[#This Row],[C31H (S) ppm]:[C35H (R) ppm]]))</f>
        <v/>
      </c>
      <c r="BI26" s="6" t="str">
        <f>IF(SUM(Table3[[#This Row],[C31H (S) ppm]:[C35H (R) ppm]])=0,"",SUM(Table3[[#This Row],[C34H (S) ppm]:[C34H (R) ppm]])/SUM(Table3[[#This Row],[C31H (S) ppm]:[C35H (R) ppm]]))</f>
        <v/>
      </c>
      <c r="BJ26" s="6" t="str">
        <f>IF(SUM(Table3[[#This Row],[C31H (S) ppm]:[C35H (R) ppm]])=0,"",SUM(Table3[[#This Row],[C35H (S) ppm]:[C35H (R) ppm]])/SUM(Table3[[#This Row],[C31H (S) ppm]:[C35H (R) ppm]]))</f>
        <v/>
      </c>
      <c r="BK26" s="6" t="str">
        <f>IF(Table3[[#This Row],[C34H (S) ppm]]=0,"",Table3[[#This Row],[C35H (S) ppm]]/Table3[[#This Row],[C34H (S) ppm]])</f>
        <v/>
      </c>
      <c r="BL26" s="6" t="str">
        <f>Table3[[#This Row],[C35HHI]]</f>
        <v/>
      </c>
      <c r="BM26" s="6" t="str">
        <f>IF(SUM(Table3[[#This Row],[C31H (S) ppm]:[C35H (R) ppm]])=0,"",Table3[[#This Row],[C29H ppm]]/Table3[[#This Row],[C30H ppm]])</f>
        <v/>
      </c>
      <c r="BN26" s="6" t="str">
        <f>IF(SUM(Table3[[#This Row],[C31H (S) ppm]:[C35H (R) ppm]])=0,"",SUM(Table3[[#This Row],[C31H (S) ppm]:[C35H (R) ppm]])/Table3[[#This Row],[C30H ppm]])</f>
        <v/>
      </c>
      <c r="BO26" s="21"/>
      <c r="BP26" s="21"/>
      <c r="BQ26" s="21"/>
      <c r="BR26" s="6"/>
      <c r="BS26" s="6"/>
      <c r="BT26" s="6">
        <v>6.731631400066522E-2</v>
      </c>
      <c r="BU26" s="6">
        <v>0.90653200493438912</v>
      </c>
      <c r="BV26" s="6">
        <v>1.1819122444764911</v>
      </c>
      <c r="BW26" s="6">
        <v>0.98196014642761154</v>
      </c>
      <c r="BX26" s="7">
        <v>0.35427412814274128</v>
      </c>
      <c r="BY26" s="7">
        <v>0.36454176804541771</v>
      </c>
      <c r="BZ26" s="7">
        <v>0.28118410381184106</v>
      </c>
      <c r="CA26" s="21">
        <v>1.111700559976422</v>
      </c>
      <c r="CB26" s="6">
        <v>0.95368916797488223</v>
      </c>
      <c r="CC26" s="8">
        <v>121.07522126131079</v>
      </c>
      <c r="CD26" s="8">
        <v>29.845949535192556</v>
      </c>
      <c r="CE26" s="6">
        <v>1.9685226194242327</v>
      </c>
      <c r="CF26" s="6">
        <v>3.6994238683127572</v>
      </c>
      <c r="CG26" s="6">
        <v>1.0289821894601896</v>
      </c>
      <c r="CH26" s="8">
        <v>0</v>
      </c>
      <c r="CI26" s="8">
        <v>38.215721786062197</v>
      </c>
      <c r="CJ26" s="6">
        <v>-29.8</v>
      </c>
      <c r="CK26" s="6">
        <v>-27.561999999999998</v>
      </c>
      <c r="CL26" s="6">
        <v>-28.503</v>
      </c>
      <c r="CM26" s="6">
        <v>-28.11</v>
      </c>
      <c r="CN26" s="6">
        <v>-27.763500000000001</v>
      </c>
      <c r="CO26" s="6">
        <v>-27.976500000000001</v>
      </c>
      <c r="CP26" s="6">
        <v>-28.960999999999999</v>
      </c>
      <c r="CQ26" s="6">
        <v>-26.881</v>
      </c>
      <c r="CR26" s="6">
        <v>-27.25</v>
      </c>
      <c r="CS26" s="6">
        <v>-29.576999999999998</v>
      </c>
      <c r="CT26" s="6">
        <v>-29.121500000000001</v>
      </c>
      <c r="CU26" s="6">
        <v>-26.816500000000001</v>
      </c>
      <c r="CV26" s="6">
        <v>-27.9</v>
      </c>
      <c r="CW26" s="6">
        <v>-26.711500000000001</v>
      </c>
      <c r="CX26" s="6">
        <v>-26.256</v>
      </c>
      <c r="CY26" s="6">
        <v>-26.5</v>
      </c>
      <c r="CZ26" s="6">
        <v>-29.578000000000003</v>
      </c>
      <c r="DA26" s="6">
        <v>-29.55</v>
      </c>
      <c r="DB26" s="6">
        <v>-28.113</v>
      </c>
      <c r="DC26" s="6">
        <v>-29.831000000000003</v>
      </c>
      <c r="DD26" s="6">
        <v>-30.220500000000001</v>
      </c>
      <c r="DE26" s="6">
        <v>-30</v>
      </c>
      <c r="DF26" s="6">
        <v>-30.3</v>
      </c>
      <c r="DG26" s="6">
        <v>-30.7</v>
      </c>
      <c r="DH26" s="6">
        <v>-31</v>
      </c>
      <c r="DI26" s="6">
        <v>-30.6</v>
      </c>
      <c r="DJ26" s="6">
        <v>-30.6</v>
      </c>
      <c r="DK26" s="6">
        <v>-30.486000000000001</v>
      </c>
    </row>
    <row r="27" spans="1:115" x14ac:dyDescent="0.3">
      <c r="A27" s="1">
        <v>25</v>
      </c>
      <c r="B27" s="2" t="s">
        <v>36</v>
      </c>
      <c r="C27" s="2">
        <v>3504323452</v>
      </c>
      <c r="D27" s="2" t="s">
        <v>34</v>
      </c>
      <c r="E27" s="2" t="s">
        <v>8</v>
      </c>
      <c r="F27" s="2" t="s">
        <v>9</v>
      </c>
      <c r="G27" s="2" t="s">
        <v>274</v>
      </c>
      <c r="H27" s="2">
        <v>36.1434663</v>
      </c>
      <c r="I27" s="2">
        <v>-99.143247099999996</v>
      </c>
      <c r="J27" s="3">
        <v>11303</v>
      </c>
      <c r="K27" s="3">
        <v>3445.1542897550626</v>
      </c>
      <c r="L27" s="5"/>
      <c r="M27" s="3">
        <v>23480</v>
      </c>
      <c r="N27" s="2">
        <v>-29.71</v>
      </c>
      <c r="O27" s="2">
        <v>20.5</v>
      </c>
      <c r="P27" s="6">
        <v>0.42130584192439863</v>
      </c>
      <c r="Q27" s="6">
        <v>0.35279399499582986</v>
      </c>
      <c r="R27" s="6">
        <v>1.4491725768321513</v>
      </c>
      <c r="S27" s="21">
        <v>0.313</v>
      </c>
      <c r="T27" s="21">
        <v>0.436</v>
      </c>
      <c r="U27" s="21">
        <v>0.251</v>
      </c>
      <c r="V27" s="8">
        <v>6.1611820867071403</v>
      </c>
      <c r="W27" s="8">
        <v>7.8399206728349196</v>
      </c>
      <c r="X27" s="8">
        <v>6.6031818713639003</v>
      </c>
      <c r="Y27" s="8">
        <v>2.84453072858705</v>
      </c>
      <c r="Z27" s="8">
        <v>13.1316388592716</v>
      </c>
      <c r="AA27" s="8">
        <v>9.3413450867728294</v>
      </c>
      <c r="AB27" s="8">
        <v>7.68506594595351</v>
      </c>
      <c r="AC27" s="8">
        <v>3.3951544660206601</v>
      </c>
      <c r="AD27" s="8">
        <v>4.1927796265077397</v>
      </c>
      <c r="AE27" s="8">
        <v>3.0018517964252198</v>
      </c>
      <c r="AF27" s="8">
        <v>3.4488892136745299</v>
      </c>
      <c r="AG27" s="8">
        <v>4.9618057269642</v>
      </c>
      <c r="AH27" s="8">
        <v>4.2405846607974604</v>
      </c>
      <c r="AI27" s="8">
        <v>3.2523690672255698</v>
      </c>
      <c r="AJ27" s="8">
        <v>3.7002985652464799</v>
      </c>
      <c r="AK27" s="8">
        <v>3.8141700519739099</v>
      </c>
      <c r="AL27" s="8">
        <v>11.477091404656001</v>
      </c>
      <c r="AM27" s="8">
        <v>0.60902879030349</v>
      </c>
      <c r="AN27" s="6">
        <v>1.48589171344422</v>
      </c>
      <c r="AO27" s="6">
        <v>0.158055722591256</v>
      </c>
      <c r="AP27" s="6">
        <v>0.60593274527265195</v>
      </c>
      <c r="AQ27" s="6">
        <v>0.90310059289359501</v>
      </c>
      <c r="AR27" s="6">
        <v>0.95673038986845005</v>
      </c>
      <c r="AS27" s="6">
        <v>1.4858392381047101</v>
      </c>
      <c r="AT27" s="6">
        <v>0</v>
      </c>
      <c r="AU27" s="6">
        <v>0</v>
      </c>
      <c r="AV27" s="6">
        <v>0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f>IF(Table3[[#This Row],[C26TT(S) ppm]]=0,"",Table3[[#This Row],[C24TET ppm]]/Table3[[#This Row],[C26TT(S) ppm]])</f>
        <v>0.17938176197836178</v>
      </c>
      <c r="BE27" s="22">
        <f t="shared" si="0"/>
        <v>0.94654992047551278</v>
      </c>
      <c r="BF27" s="6" t="str">
        <f>IF(SUM(Table3[[#This Row],[C31H (S) ppm]:[C35H (R) ppm]])=0,"",SUM(Table3[[#This Row],[C31H (S) ppm]:[C31H (R) ppm]])/SUM(Table3[[#This Row],[C31H (S) ppm]:[C35H (R) ppm]]))</f>
        <v/>
      </c>
      <c r="BG27" s="6" t="str">
        <f>IF(SUM(Table3[[#This Row],[C31H (S) ppm]:[C35H (R) ppm]])=0,"",SUM(Table3[[#This Row],[C32H (S) ppm]:[C32H (R) ppm]])/SUM(Table3[[#This Row],[C31H (S) ppm]:[C35H (R) ppm]]))</f>
        <v/>
      </c>
      <c r="BH27" s="6" t="str">
        <f>IF(SUM(Table3[[#This Row],[C31H (S) ppm]:[C35H (R) ppm]])=0,"",SUM(Table3[[#This Row],[C33H (S) ppm]:[C33H (R) ppm]])/SUM(Table3[[#This Row],[C31H (S) ppm]:[C35H (R) ppm]]))</f>
        <v/>
      </c>
      <c r="BI27" s="6" t="str">
        <f>IF(SUM(Table3[[#This Row],[C31H (S) ppm]:[C35H (R) ppm]])=0,"",SUM(Table3[[#This Row],[C34H (S) ppm]:[C34H (R) ppm]])/SUM(Table3[[#This Row],[C31H (S) ppm]:[C35H (R) ppm]]))</f>
        <v/>
      </c>
      <c r="BJ27" s="6" t="str">
        <f>IF(SUM(Table3[[#This Row],[C31H (S) ppm]:[C35H (R) ppm]])=0,"",SUM(Table3[[#This Row],[C35H (S) ppm]:[C35H (R) ppm]])/SUM(Table3[[#This Row],[C31H (S) ppm]:[C35H (R) ppm]]))</f>
        <v/>
      </c>
      <c r="BK27" s="6" t="str">
        <f>IF(Table3[[#This Row],[C34H (S) ppm]]=0,"",Table3[[#This Row],[C35H (S) ppm]]/Table3[[#This Row],[C34H (S) ppm]])</f>
        <v/>
      </c>
      <c r="BL27" s="6" t="str">
        <f>Table3[[#This Row],[C35HHI]]</f>
        <v/>
      </c>
      <c r="BM27" s="6" t="str">
        <f>IF(SUM(Table3[[#This Row],[C31H (S) ppm]:[C35H (R) ppm]])=0,"",Table3[[#This Row],[C29H ppm]]/Table3[[#This Row],[C30H ppm]])</f>
        <v/>
      </c>
      <c r="BN27" s="6" t="str">
        <f>IF(SUM(Table3[[#This Row],[C31H (S) ppm]:[C35H (R) ppm]])=0,"",SUM(Table3[[#This Row],[C31H (S) ppm]:[C35H (R) ppm]])/Table3[[#This Row],[C30H ppm]])</f>
        <v/>
      </c>
      <c r="BO27" s="21">
        <v>0.396082288032856</v>
      </c>
      <c r="BP27" s="21">
        <v>0.164767807219377</v>
      </c>
      <c r="BQ27" s="21">
        <v>0.43914990474776699</v>
      </c>
      <c r="BR27" s="6">
        <v>7.0843606144721599E-2</v>
      </c>
      <c r="BS27" s="6">
        <v>0.41322575103965098</v>
      </c>
      <c r="BT27" s="6">
        <v>1.1626703778469152</v>
      </c>
      <c r="BU27" s="6">
        <v>0.85478730127445712</v>
      </c>
      <c r="BV27" s="6">
        <v>1.0105700937463253</v>
      </c>
      <c r="BW27" s="6">
        <v>0.94372251563731868</v>
      </c>
      <c r="BX27" s="7">
        <v>0.37019699165933995</v>
      </c>
      <c r="BY27" s="7">
        <v>0.38324263954565985</v>
      </c>
      <c r="BZ27" s="7">
        <v>0.24656036879500037</v>
      </c>
      <c r="CA27" s="21">
        <v>1.0292207792207795</v>
      </c>
      <c r="CB27" s="6">
        <v>0.84630126485243395</v>
      </c>
      <c r="CC27" s="8">
        <v>119.36749826016485</v>
      </c>
      <c r="CD27" s="8">
        <v>28.894422846086314</v>
      </c>
      <c r="CE27" s="6">
        <v>2.0993680540422748</v>
      </c>
      <c r="CF27" s="6">
        <v>3.652173913043478</v>
      </c>
      <c r="CG27" s="6">
        <v>1.0352397458116696</v>
      </c>
      <c r="CH27" s="8">
        <v>2.69912156281667</v>
      </c>
      <c r="CI27" s="8">
        <v>32.923828937001197</v>
      </c>
      <c r="CJ27" s="6">
        <v>-31.128</v>
      </c>
      <c r="CK27" s="6">
        <v>-28.818999999999999</v>
      </c>
      <c r="CL27" s="6">
        <v>-28.811</v>
      </c>
      <c r="CM27" s="6">
        <v>-28.934999999999999</v>
      </c>
      <c r="CN27" s="6">
        <v>-28.736000000000001</v>
      </c>
      <c r="CO27" s="6">
        <v>-28.622</v>
      </c>
      <c r="CP27" s="6">
        <v>-29.641999999999999</v>
      </c>
      <c r="CQ27" s="6">
        <v>-27.298999999999999</v>
      </c>
      <c r="CR27" s="6">
        <v>-27.073</v>
      </c>
      <c r="CS27" s="6">
        <v>-29.286000000000001</v>
      </c>
      <c r="CT27" s="6">
        <v>-29.773</v>
      </c>
      <c r="CU27" s="6">
        <v>-28.85</v>
      </c>
      <c r="CV27" s="6">
        <v>-28.7</v>
      </c>
      <c r="CW27" s="6">
        <v>-26</v>
      </c>
      <c r="CX27" s="6">
        <v>-26.3</v>
      </c>
      <c r="CY27" s="6">
        <v>-26.5</v>
      </c>
      <c r="CZ27" s="6">
        <v>-29.736000000000001</v>
      </c>
      <c r="DA27" s="6">
        <v>-29.6</v>
      </c>
      <c r="DB27" s="6">
        <v>-28.149000000000001</v>
      </c>
      <c r="DC27" s="6">
        <v>-29.86</v>
      </c>
      <c r="DD27" s="6">
        <v>-30.413</v>
      </c>
      <c r="DE27" s="6">
        <v>-30.338999999999999</v>
      </c>
      <c r="DF27" s="6">
        <v>-30.48</v>
      </c>
      <c r="DG27" s="6">
        <v>-30.45</v>
      </c>
      <c r="DH27" s="6">
        <v>-30.299999999999997</v>
      </c>
      <c r="DI27" s="6">
        <v>-30.42</v>
      </c>
      <c r="DJ27" s="6">
        <v>-30.55</v>
      </c>
      <c r="DK27" s="6">
        <v>-30.805999999999997</v>
      </c>
    </row>
    <row r="28" spans="1:115" x14ac:dyDescent="0.3">
      <c r="A28" s="1">
        <v>26</v>
      </c>
      <c r="B28" s="2" t="s">
        <v>37</v>
      </c>
      <c r="C28" s="2">
        <v>3515323573</v>
      </c>
      <c r="D28" s="2" t="s">
        <v>27</v>
      </c>
      <c r="E28" s="2" t="s">
        <v>8</v>
      </c>
      <c r="F28" s="2" t="s">
        <v>9</v>
      </c>
      <c r="G28" s="2" t="s">
        <v>274</v>
      </c>
      <c r="H28" s="2">
        <v>36.173986999999997</v>
      </c>
      <c r="I28" s="2">
        <v>-99.122738699999999</v>
      </c>
      <c r="J28" s="3">
        <v>10909</v>
      </c>
      <c r="K28" s="3">
        <v>3325.0630935979812</v>
      </c>
      <c r="L28" s="2">
        <v>42</v>
      </c>
      <c r="M28" s="3">
        <v>12052</v>
      </c>
      <c r="N28" s="2">
        <v>-30.16</v>
      </c>
      <c r="O28" s="2">
        <v>11.1</v>
      </c>
      <c r="P28" s="6">
        <v>0.63240270727580372</v>
      </c>
      <c r="Q28" s="6">
        <v>0.46174529454901003</v>
      </c>
      <c r="R28" s="6">
        <v>1.58284806776072</v>
      </c>
      <c r="S28" s="21">
        <v>0.26300000000000001</v>
      </c>
      <c r="T28" s="21">
        <v>0.503</v>
      </c>
      <c r="U28" s="21">
        <v>0.23400000000000001</v>
      </c>
      <c r="V28" s="8">
        <v>12.5220781817576</v>
      </c>
      <c r="W28" s="8">
        <v>23.873379544772899</v>
      </c>
      <c r="X28" s="8">
        <v>23.533558836271499</v>
      </c>
      <c r="Y28" s="8">
        <v>5.2732195820975098</v>
      </c>
      <c r="Z28" s="8">
        <v>39.854100709834398</v>
      </c>
      <c r="AA28" s="8">
        <v>29.865081480987801</v>
      </c>
      <c r="AB28" s="8">
        <v>21.879744726230498</v>
      </c>
      <c r="AC28" s="8">
        <v>9.7154830539540793</v>
      </c>
      <c r="AD28" s="8">
        <v>10.9035058486353</v>
      </c>
      <c r="AE28" s="8">
        <v>10.040157296630801</v>
      </c>
      <c r="AF28" s="8">
        <v>11.342753357549901</v>
      </c>
      <c r="AG28" s="8">
        <v>14.660729163195301</v>
      </c>
      <c r="AH28" s="8">
        <v>11.9967507581564</v>
      </c>
      <c r="AI28" s="8">
        <v>11.241676942046899</v>
      </c>
      <c r="AJ28" s="8">
        <v>7.4492118505681999</v>
      </c>
      <c r="AK28" s="8">
        <v>8.1612457093344908</v>
      </c>
      <c r="AL28" s="8">
        <v>49.2390608857933</v>
      </c>
      <c r="AM28" s="8">
        <v>2.7299630086313198</v>
      </c>
      <c r="AN28" s="6">
        <v>4.591928550005</v>
      </c>
      <c r="AO28" s="6">
        <v>0.96277535241776901</v>
      </c>
      <c r="AP28" s="6">
        <v>2.3691471989869002</v>
      </c>
      <c r="AQ28" s="6">
        <v>3.5837138001133102</v>
      </c>
      <c r="AR28" s="6">
        <v>4.0576032259139501</v>
      </c>
      <c r="AS28" s="6">
        <v>2.0633685473389498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f>IF(Table3[[#This Row],[C26TT(S) ppm]]=0,"",Table3[[#This Row],[C24TET ppm]]/Table3[[#This Row],[C26TT(S) ppm]])</f>
        <v>0.28099097013197499</v>
      </c>
      <c r="BE28" s="22">
        <f t="shared" si="0"/>
        <v>0.94476934172475113</v>
      </c>
      <c r="BF28" s="6" t="str">
        <f>IF(SUM(Table3[[#This Row],[C31H (S) ppm]:[C35H (R) ppm]])=0,"",SUM(Table3[[#This Row],[C31H (S) ppm]:[C31H (R) ppm]])/SUM(Table3[[#This Row],[C31H (S) ppm]:[C35H (R) ppm]]))</f>
        <v/>
      </c>
      <c r="BG28" s="6" t="str">
        <f>IF(SUM(Table3[[#This Row],[C31H (S) ppm]:[C35H (R) ppm]])=0,"",SUM(Table3[[#This Row],[C32H (S) ppm]:[C32H (R) ppm]])/SUM(Table3[[#This Row],[C31H (S) ppm]:[C35H (R) ppm]]))</f>
        <v/>
      </c>
      <c r="BH28" s="6" t="str">
        <f>IF(SUM(Table3[[#This Row],[C31H (S) ppm]:[C35H (R) ppm]])=0,"",SUM(Table3[[#This Row],[C33H (S) ppm]:[C33H (R) ppm]])/SUM(Table3[[#This Row],[C31H (S) ppm]:[C35H (R) ppm]]))</f>
        <v/>
      </c>
      <c r="BI28" s="6" t="str">
        <f>IF(SUM(Table3[[#This Row],[C31H (S) ppm]:[C35H (R) ppm]])=0,"",SUM(Table3[[#This Row],[C34H (S) ppm]:[C34H (R) ppm]])/SUM(Table3[[#This Row],[C31H (S) ppm]:[C35H (R) ppm]]))</f>
        <v/>
      </c>
      <c r="BJ28" s="6" t="str">
        <f>IF(SUM(Table3[[#This Row],[C31H (S) ppm]:[C35H (R) ppm]])=0,"",SUM(Table3[[#This Row],[C35H (S) ppm]:[C35H (R) ppm]])/SUM(Table3[[#This Row],[C31H (S) ppm]:[C35H (R) ppm]]))</f>
        <v/>
      </c>
      <c r="BK28" s="6" t="str">
        <f>IF(Table3[[#This Row],[C34H (S) ppm]]=0,"",Table3[[#This Row],[C35H (S) ppm]]/Table3[[#This Row],[C34H (S) ppm]])</f>
        <v/>
      </c>
      <c r="BL28" s="6" t="str">
        <f>Table3[[#This Row],[C35HHI]]</f>
        <v/>
      </c>
      <c r="BM28" s="6" t="str">
        <f>IF(SUM(Table3[[#This Row],[C31H (S) ppm]:[C35H (R) ppm]])=0,"",Table3[[#This Row],[C29H ppm]]/Table3[[#This Row],[C30H ppm]])</f>
        <v/>
      </c>
      <c r="BN28" s="6" t="str">
        <f>IF(SUM(Table3[[#This Row],[C31H (S) ppm]:[C35H (R) ppm]])=0,"",SUM(Table3[[#This Row],[C31H (S) ppm]:[C35H (R) ppm]])/Table3[[#This Row],[C30H ppm]])</f>
        <v/>
      </c>
      <c r="BO28" s="21">
        <v>0.41091155841355598</v>
      </c>
      <c r="BP28" s="21">
        <v>0.163597275598341</v>
      </c>
      <c r="BQ28" s="21">
        <v>0.42549116598810299</v>
      </c>
      <c r="BR28" s="6">
        <v>9.1958192968817506E-2</v>
      </c>
      <c r="BS28" s="6">
        <v>0.411937896187414</v>
      </c>
      <c r="BT28" s="6">
        <v>0.67786355331035708</v>
      </c>
      <c r="BU28" s="6">
        <v>0.86783847954910365</v>
      </c>
      <c r="BV28" s="6">
        <v>0.96212650039677561</v>
      </c>
      <c r="BW28" s="6">
        <v>0.94576481831034642</v>
      </c>
      <c r="BX28" s="7">
        <v>0.36906722563257971</v>
      </c>
      <c r="BY28" s="7">
        <v>0.38848843924454041</v>
      </c>
      <c r="BZ28" s="7">
        <v>0.2424443351228798</v>
      </c>
      <c r="CA28" s="21">
        <v>0.9905415713196033</v>
      </c>
      <c r="CB28" s="6">
        <v>0.75280179314761442</v>
      </c>
      <c r="CC28" s="8">
        <v>113.64217812255551</v>
      </c>
      <c r="CD28" s="8">
        <v>26.774474107050725</v>
      </c>
      <c r="CE28" s="6">
        <v>1.2499143737869618</v>
      </c>
      <c r="CF28" s="6">
        <v>3.8628243300723097</v>
      </c>
      <c r="CG28" s="6">
        <v>1.0526224282816574</v>
      </c>
      <c r="CH28" s="8">
        <v>8.8555836971373303</v>
      </c>
      <c r="CI28" s="8">
        <v>27.462567217649202</v>
      </c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</row>
    <row r="29" spans="1:115" x14ac:dyDescent="0.3">
      <c r="A29" s="1">
        <v>27</v>
      </c>
      <c r="B29" s="2" t="s">
        <v>235</v>
      </c>
      <c r="C29" s="2">
        <v>3515323586</v>
      </c>
      <c r="D29" s="2" t="s">
        <v>27</v>
      </c>
      <c r="E29" s="2" t="s">
        <v>8</v>
      </c>
      <c r="F29" s="2" t="s">
        <v>9</v>
      </c>
      <c r="G29" s="2" t="s">
        <v>274</v>
      </c>
      <c r="H29" s="2">
        <v>36.173925199999999</v>
      </c>
      <c r="I29" s="2">
        <v>-98.999421299999995</v>
      </c>
      <c r="J29" s="3">
        <v>9687</v>
      </c>
      <c r="K29" s="3">
        <v>2952.5975055168797</v>
      </c>
      <c r="L29" s="2">
        <v>39</v>
      </c>
      <c r="M29" s="3">
        <v>12645</v>
      </c>
      <c r="N29" s="2">
        <v>-29.81</v>
      </c>
      <c r="O29" s="2">
        <v>5</v>
      </c>
      <c r="P29" s="6">
        <v>0.52206873315363878</v>
      </c>
      <c r="Q29" s="6">
        <v>0.47015765765765771</v>
      </c>
      <c r="R29" s="6">
        <v>1.2371257485029938</v>
      </c>
      <c r="S29" s="21">
        <v>0.19400000000000001</v>
      </c>
      <c r="T29" s="21">
        <v>0.63800000000000001</v>
      </c>
      <c r="U29" s="21">
        <v>0.16800000000000001</v>
      </c>
      <c r="V29" s="8">
        <v>12.227728544776101</v>
      </c>
      <c r="W29" s="8">
        <v>37.703968140068902</v>
      </c>
      <c r="X29" s="8">
        <v>56.933212543053997</v>
      </c>
      <c r="Y29" s="8">
        <v>14.803700846727899</v>
      </c>
      <c r="Z29" s="8">
        <v>104.732796354765</v>
      </c>
      <c r="AA29" s="8">
        <v>77.914753157290505</v>
      </c>
      <c r="AB29" s="8">
        <v>64.5680252583238</v>
      </c>
      <c r="AC29" s="8">
        <v>26.616900473593599</v>
      </c>
      <c r="AD29" s="8">
        <v>26.923794489093002</v>
      </c>
      <c r="AE29" s="8">
        <v>28.682145163605099</v>
      </c>
      <c r="AF29" s="8">
        <v>30.490680611366301</v>
      </c>
      <c r="AG29" s="8">
        <v>35.775016145235398</v>
      </c>
      <c r="AH29" s="8">
        <v>33.279635476463802</v>
      </c>
      <c r="AI29" s="8">
        <v>25.014485863949499</v>
      </c>
      <c r="AJ29" s="8">
        <v>19.282658223306498</v>
      </c>
      <c r="AK29" s="8">
        <v>16.0319496268657</v>
      </c>
      <c r="AL29" s="8">
        <v>206.26439616819701</v>
      </c>
      <c r="AM29" s="8">
        <v>14.4985558983927</v>
      </c>
      <c r="AN29" s="6">
        <v>19.721270450631501</v>
      </c>
      <c r="AO29" s="6">
        <v>8.2944801234213497</v>
      </c>
      <c r="AP29" s="6">
        <v>25.108262772675101</v>
      </c>
      <c r="AQ29" s="6">
        <v>14.569998564867999</v>
      </c>
      <c r="AR29" s="6">
        <v>9.8756368398392702</v>
      </c>
      <c r="AS29" s="6">
        <v>38.9374641216992</v>
      </c>
      <c r="AT29" s="6">
        <v>16.692827927669299</v>
      </c>
      <c r="AU29" s="6">
        <v>10.739810562571799</v>
      </c>
      <c r="AV29" s="6">
        <v>10.9410878300804</v>
      </c>
      <c r="AW29" s="6">
        <v>7.0944855051664799</v>
      </c>
      <c r="AX29" s="6">
        <v>7.85317702353617</v>
      </c>
      <c r="AY29" s="6">
        <v>6.1404366389207796</v>
      </c>
      <c r="AZ29" s="6">
        <v>5.9575918484500603</v>
      </c>
      <c r="BA29" s="6">
        <v>4.6217081659012598</v>
      </c>
      <c r="BB29" s="6">
        <v>4.9898195321469601</v>
      </c>
      <c r="BC29" s="6">
        <v>1.67426090700344</v>
      </c>
      <c r="BD29" s="6">
        <f>IF(Table3[[#This Row],[C26TT(S) ppm]]=0,"",Table3[[#This Row],[C24TET ppm]]/Table3[[#This Row],[C26TT(S) ppm]])</f>
        <v>0.54471240604354343</v>
      </c>
      <c r="BE29" s="22">
        <f t="shared" si="0"/>
        <v>0.80878741413084798</v>
      </c>
      <c r="BF29" s="6">
        <f>IF(SUM(Table3[[#This Row],[C31H (S) ppm]:[C35H (R) ppm]])=0,"",SUM(Table3[[#This Row],[C31H (S) ppm]:[C31H (R) ppm]])/SUM(Table3[[#This Row],[C31H (S) ppm]:[C35H (R) ppm]]))</f>
        <v>0.35763724448092821</v>
      </c>
      <c r="BG29" s="6">
        <f>IF(SUM(Table3[[#This Row],[C31H (S) ppm]:[C35H (R) ppm]])=0,"",SUM(Table3[[#This Row],[C32H (S) ppm]:[C32H (R) ppm]])/SUM(Table3[[#This Row],[C31H (S) ppm]:[C35H (R) ppm]]))</f>
        <v>0.23512841291390887</v>
      </c>
      <c r="BH29" s="6">
        <f>IF(SUM(Table3[[#This Row],[C31H (S) ppm]:[C35H (R) ppm]])=0,"",SUM(Table3[[#This Row],[C33H (S) ppm]:[C33H (R) ppm]])/SUM(Table3[[#This Row],[C31H (S) ppm]:[C35H (R) ppm]]))</f>
        <v>0.1824336887008563</v>
      </c>
      <c r="BI29" s="6">
        <f>IF(SUM(Table3[[#This Row],[C31H (S) ppm]:[C35H (R) ppm]])=0,"",SUM(Table3[[#This Row],[C34H (S) ppm]:[C34H (R) ppm]])/SUM(Table3[[#This Row],[C31H (S) ppm]:[C35H (R) ppm]]))</f>
        <v>0.13792153849931763</v>
      </c>
      <c r="BJ29" s="6">
        <f>IF(SUM(Table3[[#This Row],[C31H (S) ppm]:[C35H (R) ppm]])=0,"",SUM(Table3[[#This Row],[C35H (S) ppm]:[C35H (R) ppm]])/SUM(Table3[[#This Row],[C31H (S) ppm]:[C35H (R) ppm]]))</f>
        <v>8.6879115404989132E-2</v>
      </c>
      <c r="BK29" s="6">
        <f>IF(Table3[[#This Row],[C34H (S) ppm]]=0,"",Table3[[#This Row],[C35H (S) ppm]]/Table3[[#This Row],[C34H (S) ppm]])</f>
        <v>0.8375564588979223</v>
      </c>
      <c r="BL29" s="6">
        <f>Table3[[#This Row],[C35HHI]]</f>
        <v>8.6879115404989132E-2</v>
      </c>
      <c r="BM29" s="6">
        <f>IF(SUM(Table3[[#This Row],[C31H (S) ppm]:[C35H (R) ppm]])=0,"",Table3[[#This Row],[C29H ppm]]/Table3[[#This Row],[C30H ppm]])</f>
        <v>0.64483559315006045</v>
      </c>
      <c r="BN29" s="6">
        <f>IF(SUM(Table3[[#This Row],[C31H (S) ppm]:[C35H (R) ppm]])=0,"",SUM(Table3[[#This Row],[C31H (S) ppm]:[C35H (R) ppm]])/Table3[[#This Row],[C30H ppm]])</f>
        <v>1.9699589501181742</v>
      </c>
      <c r="BO29" s="21">
        <v>0.250344403957515</v>
      </c>
      <c r="BP29" s="21">
        <v>0.21004645726110899</v>
      </c>
      <c r="BQ29" s="21">
        <v>0.53960913878137695</v>
      </c>
      <c r="BR29" s="6">
        <v>3.4469375909786097E-2</v>
      </c>
      <c r="BS29" s="6">
        <v>0.19114458827900699</v>
      </c>
      <c r="BT29" s="6">
        <v>0.20357994640873758</v>
      </c>
      <c r="BU29" s="6">
        <v>0.73582352490617098</v>
      </c>
      <c r="BV29" s="6">
        <v>0.83073194901342817</v>
      </c>
      <c r="BW29" s="6">
        <v>0.91419773088088985</v>
      </c>
      <c r="BX29" s="7">
        <v>0.38840433071202296</v>
      </c>
      <c r="BY29" s="7">
        <v>0.34652740421971184</v>
      </c>
      <c r="BZ29" s="7">
        <v>0.26506826506826503</v>
      </c>
      <c r="CA29" s="21">
        <v>1.0030131151167405</v>
      </c>
      <c r="CB29" s="6">
        <v>0.78108967097986437</v>
      </c>
      <c r="CC29" s="8">
        <v>118.69636124368782</v>
      </c>
      <c r="CD29" s="8">
        <v>24.180245268242654</v>
      </c>
      <c r="CE29" s="6">
        <v>1.3660315842055977</v>
      </c>
      <c r="CF29" s="6">
        <v>3.4620076347273461</v>
      </c>
      <c r="CG29" s="6">
        <v>0.89218213294495885</v>
      </c>
      <c r="CH29" s="8">
        <v>44.8015481486797</v>
      </c>
      <c r="CI29" s="8">
        <v>20.642215395378901</v>
      </c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</row>
    <row r="30" spans="1:115" x14ac:dyDescent="0.3">
      <c r="A30" s="1">
        <v>28</v>
      </c>
      <c r="B30" s="2" t="s">
        <v>38</v>
      </c>
      <c r="C30" s="2">
        <v>3509325015</v>
      </c>
      <c r="D30" s="2" t="s">
        <v>15</v>
      </c>
      <c r="E30" s="2" t="s">
        <v>8</v>
      </c>
      <c r="F30" s="2" t="s">
        <v>9</v>
      </c>
      <c r="G30" s="2" t="s">
        <v>274</v>
      </c>
      <c r="H30" s="2">
        <v>36.201530900000002</v>
      </c>
      <c r="I30" s="2">
        <v>-98.799570200000005</v>
      </c>
      <c r="J30" s="3">
        <v>9171</v>
      </c>
      <c r="K30" s="3">
        <v>2795.3207105497372</v>
      </c>
      <c r="L30" s="2">
        <v>39</v>
      </c>
      <c r="M30" s="3">
        <v>1798</v>
      </c>
      <c r="N30" s="2">
        <v>-30.12</v>
      </c>
      <c r="O30" s="2">
        <v>3</v>
      </c>
      <c r="P30" s="6">
        <v>0.41898487066861878</v>
      </c>
      <c r="Q30" s="6">
        <v>0.39167717528373269</v>
      </c>
      <c r="R30" s="6">
        <v>1.1056020605280101</v>
      </c>
      <c r="S30" s="21">
        <v>0.16200000000000001</v>
      </c>
      <c r="T30" s="21">
        <v>0.68600000000000005</v>
      </c>
      <c r="U30" s="21">
        <v>0.152</v>
      </c>
      <c r="V30" s="8">
        <v>19.6754426128532</v>
      </c>
      <c r="W30" s="8">
        <v>69.015179814582098</v>
      </c>
      <c r="X30" s="8">
        <v>92.438852737179502</v>
      </c>
      <c r="Y30" s="8">
        <v>22.967909616692999</v>
      </c>
      <c r="Z30" s="8">
        <v>178.35742883473901</v>
      </c>
      <c r="AA30" s="8">
        <v>129.87926291888499</v>
      </c>
      <c r="AB30" s="8">
        <v>113.80455593509301</v>
      </c>
      <c r="AC30" s="8">
        <v>46.574962849678499</v>
      </c>
      <c r="AD30" s="8">
        <v>46.187018641322901</v>
      </c>
      <c r="AE30" s="8">
        <v>48.708814082108901</v>
      </c>
      <c r="AF30" s="8">
        <v>52.466845753270299</v>
      </c>
      <c r="AG30" s="8">
        <v>56.504532397773701</v>
      </c>
      <c r="AH30" s="8">
        <v>54.5844140788301</v>
      </c>
      <c r="AI30" s="8">
        <v>40.649407527024003</v>
      </c>
      <c r="AJ30" s="8">
        <v>33.693760736706402</v>
      </c>
      <c r="AK30" s="8">
        <v>28.495403196625599</v>
      </c>
      <c r="AL30" s="8">
        <v>72.201096534627396</v>
      </c>
      <c r="AM30" s="8">
        <v>31.3959738302479</v>
      </c>
      <c r="AN30" s="6">
        <v>35.836306725232802</v>
      </c>
      <c r="AO30" s="6">
        <v>19.401320666117801</v>
      </c>
      <c r="AP30" s="6">
        <v>64.408381861977603</v>
      </c>
      <c r="AQ30" s="6">
        <v>25.848877527480699</v>
      </c>
      <c r="AR30" s="6">
        <v>15.5647200171436</v>
      </c>
      <c r="AS30" s="6">
        <v>94.130219927561299</v>
      </c>
      <c r="AT30" s="6">
        <v>42.2784886464636</v>
      </c>
      <c r="AU30" s="6">
        <v>25.4285255918582</v>
      </c>
      <c r="AV30" s="6">
        <v>26.473635274596202</v>
      </c>
      <c r="AW30" s="6">
        <v>17.153805258541599</v>
      </c>
      <c r="AX30" s="6">
        <v>19.2849690209061</v>
      </c>
      <c r="AY30" s="6">
        <v>13.340443321314901</v>
      </c>
      <c r="AZ30" s="6">
        <v>12.2648229490036</v>
      </c>
      <c r="BA30" s="6">
        <v>9.1010383353845494</v>
      </c>
      <c r="BB30" s="6">
        <v>10.910021862773901</v>
      </c>
      <c r="BC30" s="6">
        <v>8.2421545195752</v>
      </c>
      <c r="BD30" s="6">
        <f>IF(Table3[[#This Row],[C26TT(S) ppm]]=0,"",Table3[[#This Row],[C24TET ppm]]/Table3[[#This Row],[C26TT(S) ppm]])</f>
        <v>0.67409552062508238</v>
      </c>
      <c r="BE30" s="22">
        <f t="shared" si="0"/>
        <v>0.71558605419233645</v>
      </c>
      <c r="BF30" s="6">
        <f>IF(SUM(Table3[[#This Row],[C31H (S) ppm]:[C35H (R) ppm]])=0,"",SUM(Table3[[#This Row],[C31H (S) ppm]:[C31H (R) ppm]])/SUM(Table3[[#This Row],[C31H (S) ppm]:[C35H (R) ppm]]))</f>
        <v>0.3670196402052201</v>
      </c>
      <c r="BG30" s="6">
        <f>IF(SUM(Table3[[#This Row],[C31H (S) ppm]:[C35H (R) ppm]])=0,"",SUM(Table3[[#This Row],[C32H (S) ppm]:[C32H (R) ppm]])/SUM(Table3[[#This Row],[C31H (S) ppm]:[C35H (R) ppm]]))</f>
        <v>0.23649141389082395</v>
      </c>
      <c r="BH30" s="6">
        <f>IF(SUM(Table3[[#This Row],[C31H (S) ppm]:[C35H (R) ppm]])=0,"",SUM(Table3[[#This Row],[C33H (S) ppm]:[C33H (R) ppm]])/SUM(Table3[[#This Row],[C31H (S) ppm]:[C35H (R) ppm]]))</f>
        <v>0.17685268260746292</v>
      </c>
      <c r="BI30" s="6">
        <f>IF(SUM(Table3[[#This Row],[C31H (S) ppm]:[C35H (R) ppm]])=0,"",SUM(Table3[[#This Row],[C34H (S) ppm]:[C34H (R) ppm]])/SUM(Table3[[#This Row],[C31H (S) ppm]:[C35H (R) ppm]]))</f>
        <v>0.11581799625174471</v>
      </c>
      <c r="BJ30" s="6">
        <f>IF(SUM(Table3[[#This Row],[C31H (S) ppm]:[C35H (R) ppm]])=0,"",SUM(Table3[[#This Row],[C35H (S) ppm]:[C35H (R) ppm]])/SUM(Table3[[#This Row],[C31H (S) ppm]:[C35H (R) ppm]]))</f>
        <v>0.10381826704474849</v>
      </c>
      <c r="BK30" s="6">
        <f>IF(Table3[[#This Row],[C34H (S) ppm]]=0,"",Table3[[#This Row],[C35H (S) ppm]]/Table3[[#This Row],[C34H (S) ppm]])</f>
        <v>0.88953765644535754</v>
      </c>
      <c r="BL30" s="6">
        <f>Table3[[#This Row],[C35HHI]]</f>
        <v>0.10381826704474849</v>
      </c>
      <c r="BM30" s="6">
        <f>IF(SUM(Table3[[#This Row],[C31H (S) ppm]:[C35H (R) ppm]])=0,"",Table3[[#This Row],[C29H ppm]]/Table3[[#This Row],[C30H ppm]])</f>
        <v>0.68424765087708939</v>
      </c>
      <c r="BN30" s="6">
        <f>IF(SUM(Table3[[#This Row],[C31H (S) ppm]:[C35H (R) ppm]])=0,"",SUM(Table3[[#This Row],[C31H (S) ppm]:[C35H (R) ppm]])/Table3[[#This Row],[C30H ppm]])</f>
        <v>1.9598159328893987</v>
      </c>
      <c r="BO30" s="21">
        <v>0.25310017764626502</v>
      </c>
      <c r="BP30" s="21">
        <v>0.19419982356221299</v>
      </c>
      <c r="BQ30" s="21">
        <v>0.55269999879152198</v>
      </c>
      <c r="BR30" s="6">
        <v>4.6545122942859299E-2</v>
      </c>
      <c r="BS30" s="6">
        <v>0.1621914998716</v>
      </c>
      <c r="BT30" s="6">
        <v>0.30722304899428587</v>
      </c>
      <c r="BU30" s="6">
        <v>0.7138715649970766</v>
      </c>
      <c r="BV30" s="6">
        <v>0.83105738382261651</v>
      </c>
      <c r="BW30" s="6">
        <v>0.88063734324227438</v>
      </c>
      <c r="BX30" s="7">
        <v>0.38938698258035115</v>
      </c>
      <c r="BY30" s="7">
        <v>0.37609851272884459</v>
      </c>
      <c r="BZ30" s="7">
        <v>0.23451450469080412</v>
      </c>
      <c r="CA30" s="21">
        <v>1.0582779775885691</v>
      </c>
      <c r="CB30" s="6">
        <v>0.79972686912723745</v>
      </c>
      <c r="CC30" s="8">
        <v>116.10737431040347</v>
      </c>
      <c r="CD30" s="8">
        <v>23.768106260181948</v>
      </c>
      <c r="CE30" s="6">
        <v>1.2256245124902498</v>
      </c>
      <c r="CF30" s="6">
        <v>3.2838515792201113</v>
      </c>
      <c r="CG30" s="6">
        <v>0.96587335877679359</v>
      </c>
      <c r="CH30" s="8">
        <v>73.147085997871102</v>
      </c>
      <c r="CI30" s="8">
        <v>14.2662688547396</v>
      </c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</row>
    <row r="31" spans="1:115" x14ac:dyDescent="0.3">
      <c r="A31" s="1">
        <v>29</v>
      </c>
      <c r="B31" s="2" t="s">
        <v>39</v>
      </c>
      <c r="C31" s="2">
        <v>3509325035</v>
      </c>
      <c r="D31" s="2" t="s">
        <v>15</v>
      </c>
      <c r="E31" s="2" t="s">
        <v>8</v>
      </c>
      <c r="F31" s="2" t="s">
        <v>9</v>
      </c>
      <c r="G31" s="2" t="s">
        <v>274</v>
      </c>
      <c r="H31" s="2">
        <v>36.202930600000002</v>
      </c>
      <c r="I31" s="2">
        <v>-98.748749099999998</v>
      </c>
      <c r="J31" s="3">
        <v>8883</v>
      </c>
      <c r="K31" s="3">
        <v>2707.5383133587738</v>
      </c>
      <c r="L31" s="2">
        <v>35</v>
      </c>
      <c r="M31" s="3">
        <v>3311</v>
      </c>
      <c r="N31" s="2">
        <v>-29.81</v>
      </c>
      <c r="O31" s="2">
        <v>3.2</v>
      </c>
      <c r="P31" s="6">
        <v>0.37147992810065905</v>
      </c>
      <c r="Q31" s="6">
        <v>0.4592401327923275</v>
      </c>
      <c r="R31" s="6">
        <v>0.99598393574297184</v>
      </c>
      <c r="S31" s="21">
        <v>0.156</v>
      </c>
      <c r="T31" s="21">
        <v>0.69499999999999995</v>
      </c>
      <c r="U31" s="21">
        <v>0.14899999999999999</v>
      </c>
      <c r="V31" s="8">
        <v>22.690654287759401</v>
      </c>
      <c r="W31" s="8">
        <v>96.3520872662735</v>
      </c>
      <c r="X31" s="8">
        <v>118.65885869042</v>
      </c>
      <c r="Y31" s="8">
        <v>30.726200392631299</v>
      </c>
      <c r="Z31" s="8">
        <v>220.10916655853299</v>
      </c>
      <c r="AA31" s="8">
        <v>159.022942557796</v>
      </c>
      <c r="AB31" s="8">
        <v>134.13572986299801</v>
      </c>
      <c r="AC31" s="8">
        <v>53.324305884027297</v>
      </c>
      <c r="AD31" s="8">
        <v>52.067927719013298</v>
      </c>
      <c r="AE31" s="8">
        <v>55.743132092373003</v>
      </c>
      <c r="AF31" s="8">
        <v>57.585317767610803</v>
      </c>
      <c r="AG31" s="8">
        <v>68.198793642554904</v>
      </c>
      <c r="AH31" s="8">
        <v>61.391245746145898</v>
      </c>
      <c r="AI31" s="8">
        <v>52.921837916124197</v>
      </c>
      <c r="AJ31" s="8">
        <v>42.428914069007703</v>
      </c>
      <c r="AK31" s="8">
        <v>43.673237031238898</v>
      </c>
      <c r="AL31" s="8">
        <v>357.30603890314399</v>
      </c>
      <c r="AM31" s="8">
        <v>33.795254101071201</v>
      </c>
      <c r="AN31" s="6">
        <v>42.967756518390502</v>
      </c>
      <c r="AO31" s="6">
        <v>20.7702353694627</v>
      </c>
      <c r="AP31" s="6">
        <v>64.436063473991297</v>
      </c>
      <c r="AQ31" s="6">
        <v>29.933194084579</v>
      </c>
      <c r="AR31" s="6">
        <v>18.339730683421202</v>
      </c>
      <c r="AS31" s="6">
        <v>88.5531245160129</v>
      </c>
      <c r="AT31" s="6">
        <v>31.4030497988707</v>
      </c>
      <c r="AU31" s="6">
        <v>21.6888167065019</v>
      </c>
      <c r="AV31" s="6">
        <v>19.161493673111501</v>
      </c>
      <c r="AW31" s="6">
        <v>12.339630223398</v>
      </c>
      <c r="AX31" s="6">
        <v>17.543082699528298</v>
      </c>
      <c r="AY31" s="6">
        <v>10.769063335858799</v>
      </c>
      <c r="AZ31" s="6">
        <v>13.182364242929101</v>
      </c>
      <c r="BA31" s="6">
        <v>9.3763106893650505</v>
      </c>
      <c r="BB31" s="6">
        <v>11.9451990573501</v>
      </c>
      <c r="BC31" s="6">
        <v>7.32341011548717</v>
      </c>
      <c r="BD31" s="6">
        <f>IF(Table3[[#This Row],[C26TT(S) ppm]]=0,"",Table3[[#This Row],[C24TET ppm]]/Table3[[#This Row],[C26TT(S) ppm]])</f>
        <v>0.63376828897821991</v>
      </c>
      <c r="BE31" s="22">
        <f t="shared" si="0"/>
        <v>0.79485904800517659</v>
      </c>
      <c r="BF31" s="6">
        <f>IF(SUM(Table3[[#This Row],[C31H (S) ppm]:[C35H (R) ppm]])=0,"",SUM(Table3[[#This Row],[C31H (S) ppm]:[C31H (R) ppm]])/SUM(Table3[[#This Row],[C31H (S) ppm]:[C35H (R) ppm]]))</f>
        <v>0.34312050647992076</v>
      </c>
      <c r="BG31" s="6">
        <f>IF(SUM(Table3[[#This Row],[C31H (S) ppm]:[C35H (R) ppm]])=0,"",SUM(Table3[[#This Row],[C32H (S) ppm]:[C32H (R) ppm]])/SUM(Table3[[#This Row],[C31H (S) ppm]:[C35H (R) ppm]]))</f>
        <v>0.20358450921975585</v>
      </c>
      <c r="BH31" s="6">
        <f>IF(SUM(Table3[[#This Row],[C31H (S) ppm]:[C35H (R) ppm]])=0,"",SUM(Table3[[#This Row],[C33H (S) ppm]:[C33H (R) ppm]])/SUM(Table3[[#This Row],[C31H (S) ppm]:[C35H (R) ppm]]))</f>
        <v>0.18297487970614953</v>
      </c>
      <c r="BI31" s="6">
        <f>IF(SUM(Table3[[#This Row],[C31H (S) ppm]:[C35H (R) ppm]])=0,"",SUM(Table3[[#This Row],[C34H (S) ppm]:[C34H (R) ppm]])/SUM(Table3[[#This Row],[C31H (S) ppm]:[C35H (R) ppm]]))</f>
        <v>0.14579152095738399</v>
      </c>
      <c r="BJ31" s="6">
        <f>IF(SUM(Table3[[#This Row],[C31H (S) ppm]:[C35H (R) ppm]])=0,"",SUM(Table3[[#This Row],[C35H (S) ppm]:[C35H (R) ppm]])/SUM(Table3[[#This Row],[C31H (S) ppm]:[C35H (R) ppm]]))</f>
        <v>0.1245285836367898</v>
      </c>
      <c r="BK31" s="6">
        <f>IF(Table3[[#This Row],[C34H (S) ppm]]=0,"",Table3[[#This Row],[C35H (S) ppm]]/Table3[[#This Row],[C34H (S) ppm]])</f>
        <v>0.90614997713762879</v>
      </c>
      <c r="BL31" s="6">
        <f>Table3[[#This Row],[C35HHI]]</f>
        <v>0.1245285836367898</v>
      </c>
      <c r="BM31" s="6">
        <f>IF(SUM(Table3[[#This Row],[C31H (S) ppm]:[C35H (R) ppm]])=0,"",Table3[[#This Row],[C29H ppm]]/Table3[[#This Row],[C30H ppm]])</f>
        <v>0.72765431853665918</v>
      </c>
      <c r="BN31" s="6">
        <f>IF(SUM(Table3[[#This Row],[C31H (S) ppm]:[C35H (R) ppm]])=0,"",SUM(Table3[[#This Row],[C31H (S) ppm]:[C35H (R) ppm]])/Table3[[#This Row],[C30H ppm]])</f>
        <v>1.7473400446126623</v>
      </c>
      <c r="BO31" s="21">
        <v>0.25717686319398197</v>
      </c>
      <c r="BP31" s="21">
        <v>0.19904669160986099</v>
      </c>
      <c r="BQ31" s="21">
        <v>0.54377644519615698</v>
      </c>
      <c r="BR31" s="6">
        <v>3.8281647067070899E-2</v>
      </c>
      <c r="BS31" s="6">
        <v>0.163432497521345</v>
      </c>
      <c r="BT31" s="6">
        <v>0.26602606956125735</v>
      </c>
      <c r="BU31" s="6">
        <v>0.68955035507639251</v>
      </c>
      <c r="BV31" s="6">
        <v>0.82695416368599073</v>
      </c>
      <c r="BW31" s="6">
        <v>0.89623803030592764</v>
      </c>
      <c r="BX31" s="7">
        <v>0.43616715416400348</v>
      </c>
      <c r="BY31" s="7">
        <v>0.37215966468420392</v>
      </c>
      <c r="BZ31" s="7">
        <v>0.19167318115179266</v>
      </c>
      <c r="CA31" s="21">
        <v>1.0139136771037043</v>
      </c>
      <c r="CB31" s="6">
        <v>0.77256537746356035</v>
      </c>
      <c r="CC31" s="8">
        <v>116.2514325103224</v>
      </c>
      <c r="CD31" s="8">
        <v>22.646875599876296</v>
      </c>
      <c r="CE31" s="6">
        <v>1.1842425345208352</v>
      </c>
      <c r="CF31" s="6">
        <v>3.2866645682509703</v>
      </c>
      <c r="CG31" s="6">
        <v>0.85325009261075146</v>
      </c>
      <c r="CH31" s="8">
        <v>91.161694593157804</v>
      </c>
      <c r="CI31" s="8">
        <v>16.068928489206801</v>
      </c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</row>
    <row r="32" spans="1:115" x14ac:dyDescent="0.3">
      <c r="A32" s="1">
        <v>30</v>
      </c>
      <c r="B32" s="2" t="s">
        <v>40</v>
      </c>
      <c r="C32" s="2">
        <v>3504323426</v>
      </c>
      <c r="D32" s="2" t="s">
        <v>34</v>
      </c>
      <c r="E32" s="2" t="s">
        <v>8</v>
      </c>
      <c r="F32" s="2" t="s">
        <v>9</v>
      </c>
      <c r="G32" s="2" t="s">
        <v>274</v>
      </c>
      <c r="H32" s="2">
        <v>36.1434584</v>
      </c>
      <c r="I32" s="2">
        <v>-99.090755400000006</v>
      </c>
      <c r="J32" s="3">
        <v>11344</v>
      </c>
      <c r="K32" s="3">
        <v>3457.6510893551654</v>
      </c>
      <c r="L32" s="2">
        <v>45</v>
      </c>
      <c r="M32" s="3">
        <v>9817</v>
      </c>
      <c r="N32" s="2">
        <v>-30.23</v>
      </c>
      <c r="O32" s="2">
        <v>9.6999999999999993</v>
      </c>
      <c r="P32" s="6">
        <v>0.57765876052027554</v>
      </c>
      <c r="Q32" s="6">
        <v>0.44043624161073824</v>
      </c>
      <c r="R32" s="6">
        <v>1.4380952380952381</v>
      </c>
      <c r="S32" s="21">
        <v>0.27800000000000002</v>
      </c>
      <c r="T32" s="21">
        <v>0.49199999999999999</v>
      </c>
      <c r="U32" s="21">
        <v>0.23</v>
      </c>
      <c r="V32" s="8">
        <v>15.3595554131788</v>
      </c>
      <c r="W32" s="8">
        <v>31.0292038664568</v>
      </c>
      <c r="X32" s="8">
        <v>43.207759377132703</v>
      </c>
      <c r="Y32" s="8">
        <v>11.059776174492001</v>
      </c>
      <c r="Z32" s="8">
        <v>76.620088583088403</v>
      </c>
      <c r="AA32" s="8">
        <v>64.480862710141096</v>
      </c>
      <c r="AB32" s="8">
        <v>50.009436327423103</v>
      </c>
      <c r="AC32" s="8">
        <v>20.969434656044101</v>
      </c>
      <c r="AD32" s="8">
        <v>21.977746284663699</v>
      </c>
      <c r="AE32" s="8">
        <v>24.853197208796999</v>
      </c>
      <c r="AF32" s="8">
        <v>26.739609593715599</v>
      </c>
      <c r="AG32" s="8">
        <v>30.7730127999777</v>
      </c>
      <c r="AH32" s="8">
        <v>27.855725169575301</v>
      </c>
      <c r="AI32" s="8">
        <v>23.0435637979303</v>
      </c>
      <c r="AJ32" s="8">
        <v>17.208048386422799</v>
      </c>
      <c r="AK32" s="8">
        <v>15.6398770143599</v>
      </c>
      <c r="AL32" s="8">
        <v>155.70321531540301</v>
      </c>
      <c r="AM32" s="8">
        <v>1.94407496134936</v>
      </c>
      <c r="AN32" s="6">
        <v>5.5863754752984098</v>
      </c>
      <c r="AO32" s="6">
        <v>1.2814254077468401</v>
      </c>
      <c r="AP32" s="6">
        <v>3.37529771438918</v>
      </c>
      <c r="AQ32" s="6">
        <v>4.0703824672340101</v>
      </c>
      <c r="AR32" s="6">
        <v>6.5981343231611298</v>
      </c>
      <c r="AS32" s="6">
        <v>3.5540830396813199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f>IF(Table3[[#This Row],[C26TT(S) ppm]]=0,"",Table3[[#This Row],[C24TET ppm]]/Table3[[#This Row],[C26TT(S) ppm]])</f>
        <v>9.2709936783584759E-2</v>
      </c>
      <c r="BE32" s="22">
        <f t="shared" si="0"/>
        <v>0.96407364329045564</v>
      </c>
      <c r="BF32" s="6" t="str">
        <f>IF(SUM(Table3[[#This Row],[C31H (S) ppm]:[C35H (R) ppm]])=0,"",SUM(Table3[[#This Row],[C31H (S) ppm]:[C31H (R) ppm]])/SUM(Table3[[#This Row],[C31H (S) ppm]:[C35H (R) ppm]]))</f>
        <v/>
      </c>
      <c r="BG32" s="6" t="str">
        <f>IF(SUM(Table3[[#This Row],[C31H (S) ppm]:[C35H (R) ppm]])=0,"",SUM(Table3[[#This Row],[C32H (S) ppm]:[C32H (R) ppm]])/SUM(Table3[[#This Row],[C31H (S) ppm]:[C35H (R) ppm]]))</f>
        <v/>
      </c>
      <c r="BH32" s="6" t="str">
        <f>IF(SUM(Table3[[#This Row],[C31H (S) ppm]:[C35H (R) ppm]])=0,"",SUM(Table3[[#This Row],[C33H (S) ppm]:[C33H (R) ppm]])/SUM(Table3[[#This Row],[C31H (S) ppm]:[C35H (R) ppm]]))</f>
        <v/>
      </c>
      <c r="BI32" s="6" t="str">
        <f>IF(SUM(Table3[[#This Row],[C31H (S) ppm]:[C35H (R) ppm]])=0,"",SUM(Table3[[#This Row],[C34H (S) ppm]:[C34H (R) ppm]])/SUM(Table3[[#This Row],[C31H (S) ppm]:[C35H (R) ppm]]))</f>
        <v/>
      </c>
      <c r="BJ32" s="6" t="str">
        <f>IF(SUM(Table3[[#This Row],[C31H (S) ppm]:[C35H (R) ppm]])=0,"",SUM(Table3[[#This Row],[C35H (S) ppm]:[C35H (R) ppm]])/SUM(Table3[[#This Row],[C31H (S) ppm]:[C35H (R) ppm]]))</f>
        <v/>
      </c>
      <c r="BK32" s="6" t="str">
        <f>IF(Table3[[#This Row],[C34H (S) ppm]]=0,"",Table3[[#This Row],[C35H (S) ppm]]/Table3[[#This Row],[C34H (S) ppm]])</f>
        <v/>
      </c>
      <c r="BL32" s="6" t="str">
        <f>Table3[[#This Row],[C35HHI]]</f>
        <v/>
      </c>
      <c r="BM32" s="6" t="str">
        <f>IF(SUM(Table3[[#This Row],[C31H (S) ppm]:[C35H (R) ppm]])=0,"",Table3[[#This Row],[C29H ppm]]/Table3[[#This Row],[C30H ppm]])</f>
        <v/>
      </c>
      <c r="BN32" s="6" t="str">
        <f>IF(SUM(Table3[[#This Row],[C31H (S) ppm]:[C35H (R) ppm]])=0,"",SUM(Table3[[#This Row],[C31H (S) ppm]:[C35H (R) ppm]])/Table3[[#This Row],[C30H ppm]])</f>
        <v/>
      </c>
      <c r="BO32" s="21">
        <v>0.34658075995468401</v>
      </c>
      <c r="BP32" s="21">
        <v>0.19141697422103601</v>
      </c>
      <c r="BQ32" s="21">
        <v>0.462002265824281</v>
      </c>
      <c r="BR32" s="6">
        <v>4.2141844254928201E-2</v>
      </c>
      <c r="BS32" s="6">
        <v>0.32394182130547</v>
      </c>
      <c r="BT32" s="6">
        <v>0.20126853532873182</v>
      </c>
      <c r="BU32" s="6">
        <v>0.82995858401954692</v>
      </c>
      <c r="BV32" s="6">
        <v>0.99733517989810716</v>
      </c>
      <c r="BW32" s="6">
        <v>0.96877590705498695</v>
      </c>
      <c r="BX32" s="7">
        <v>0.39330467946001574</v>
      </c>
      <c r="BY32" s="7">
        <v>0.42482394010936908</v>
      </c>
      <c r="BZ32" s="7">
        <v>0.18187138043061524</v>
      </c>
      <c r="CA32" s="21">
        <v>1.0187265917602994</v>
      </c>
      <c r="CB32" s="6">
        <v>0.75154944758825104</v>
      </c>
      <c r="CC32" s="8">
        <v>110.39657479421265</v>
      </c>
      <c r="CD32" s="8">
        <v>25.647366677062223</v>
      </c>
      <c r="CE32" s="6">
        <v>1.027716729647256</v>
      </c>
      <c r="CF32" s="6">
        <v>3.7742918608820371</v>
      </c>
      <c r="CG32" s="6">
        <v>1.0801395515879124</v>
      </c>
      <c r="CH32" s="8">
        <v>15.6317290416034</v>
      </c>
      <c r="CI32" s="8">
        <v>24.7802003043303</v>
      </c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</row>
    <row r="33" spans="1:115" x14ac:dyDescent="0.3">
      <c r="A33" s="1">
        <v>31</v>
      </c>
      <c r="B33" s="2" t="s">
        <v>41</v>
      </c>
      <c r="C33" s="2">
        <v>3504323431</v>
      </c>
      <c r="D33" s="2" t="s">
        <v>34</v>
      </c>
      <c r="E33" s="2" t="s">
        <v>8</v>
      </c>
      <c r="F33" s="2" t="s">
        <v>9</v>
      </c>
      <c r="G33" s="2" t="s">
        <v>274</v>
      </c>
      <c r="H33" s="2">
        <v>36.143347300000002</v>
      </c>
      <c r="I33" s="2">
        <v>-99.032808599999996</v>
      </c>
      <c r="J33" s="3">
        <v>11440</v>
      </c>
      <c r="K33" s="3">
        <v>3486.9118884188197</v>
      </c>
      <c r="L33" s="2">
        <v>38</v>
      </c>
      <c r="M33" s="3">
        <v>3604</v>
      </c>
      <c r="N33" s="2">
        <v>-30.2</v>
      </c>
      <c r="O33" s="2">
        <v>10.1</v>
      </c>
      <c r="P33" s="6">
        <v>0.46951376382814514</v>
      </c>
      <c r="Q33" s="6">
        <v>0.3692217671152721</v>
      </c>
      <c r="R33" s="6">
        <v>1.4461172741679873</v>
      </c>
      <c r="S33" s="21">
        <v>0.311</v>
      </c>
      <c r="T33" s="21">
        <v>0.45</v>
      </c>
      <c r="U33" s="21">
        <v>0.23899999999999999</v>
      </c>
      <c r="V33" s="8">
        <v>9.1218765623494207</v>
      </c>
      <c r="W33" s="8">
        <v>16.0148489515798</v>
      </c>
      <c r="X33" s="8">
        <v>28.668168029734101</v>
      </c>
      <c r="Y33" s="8">
        <v>6.94988548424526</v>
      </c>
      <c r="Z33" s="8">
        <v>56.956030333889203</v>
      </c>
      <c r="AA33" s="8">
        <v>49.306679905938097</v>
      </c>
      <c r="AB33" s="8">
        <v>40.341614952212304</v>
      </c>
      <c r="AC33" s="8">
        <v>18.937707117302899</v>
      </c>
      <c r="AD33" s="8">
        <v>19.0023856434157</v>
      </c>
      <c r="AE33" s="8">
        <v>22.241998248603</v>
      </c>
      <c r="AF33" s="8">
        <v>22.079575489766601</v>
      </c>
      <c r="AG33" s="8">
        <v>22.867215651101102</v>
      </c>
      <c r="AH33" s="8">
        <v>21.670212022014599</v>
      </c>
      <c r="AI33" s="8">
        <v>19.535194415847901</v>
      </c>
      <c r="AJ33" s="8">
        <v>15.3218969500852</v>
      </c>
      <c r="AK33" s="8">
        <v>12.4095095914555</v>
      </c>
      <c r="AL33" s="8">
        <v>146.932802927484</v>
      </c>
      <c r="AM33" s="8">
        <v>2.2301316122280501</v>
      </c>
      <c r="AN33" s="6">
        <v>6.5830064395324497</v>
      </c>
      <c r="AO33" s="6">
        <v>0.236394752489061</v>
      </c>
      <c r="AP33" s="6">
        <v>2.05813983829673</v>
      </c>
      <c r="AQ33" s="6">
        <v>2.9025678457573898</v>
      </c>
      <c r="AR33" s="6">
        <v>5.0962269816026797</v>
      </c>
      <c r="AS33" s="6">
        <v>1.6681899482896001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f>IF(Table3[[#This Row],[C26TT(S) ppm]]=0,"",Table3[[#This Row],[C24TET ppm]]/Table3[[#This Row],[C26TT(S) ppm]])</f>
        <v>0.11776143745461327</v>
      </c>
      <c r="BE33" s="22">
        <f t="shared" si="0"/>
        <v>0.96609169199803546</v>
      </c>
      <c r="BF33" s="6" t="str">
        <f>IF(SUM(Table3[[#This Row],[C31H (S) ppm]:[C35H (R) ppm]])=0,"",SUM(Table3[[#This Row],[C31H (S) ppm]:[C31H (R) ppm]])/SUM(Table3[[#This Row],[C31H (S) ppm]:[C35H (R) ppm]]))</f>
        <v/>
      </c>
      <c r="BG33" s="6" t="str">
        <f>IF(SUM(Table3[[#This Row],[C31H (S) ppm]:[C35H (R) ppm]])=0,"",SUM(Table3[[#This Row],[C32H (S) ppm]:[C32H (R) ppm]])/SUM(Table3[[#This Row],[C31H (S) ppm]:[C35H (R) ppm]]))</f>
        <v/>
      </c>
      <c r="BH33" s="6" t="str">
        <f>IF(SUM(Table3[[#This Row],[C31H (S) ppm]:[C35H (R) ppm]])=0,"",SUM(Table3[[#This Row],[C33H (S) ppm]:[C33H (R) ppm]])/SUM(Table3[[#This Row],[C31H (S) ppm]:[C35H (R) ppm]]))</f>
        <v/>
      </c>
      <c r="BI33" s="6" t="str">
        <f>IF(SUM(Table3[[#This Row],[C31H (S) ppm]:[C35H (R) ppm]])=0,"",SUM(Table3[[#This Row],[C34H (S) ppm]:[C34H (R) ppm]])/SUM(Table3[[#This Row],[C31H (S) ppm]:[C35H (R) ppm]]))</f>
        <v/>
      </c>
      <c r="BJ33" s="6" t="str">
        <f>IF(SUM(Table3[[#This Row],[C31H (S) ppm]:[C35H (R) ppm]])=0,"",SUM(Table3[[#This Row],[C35H (S) ppm]:[C35H (R) ppm]])/SUM(Table3[[#This Row],[C31H (S) ppm]:[C35H (R) ppm]]))</f>
        <v/>
      </c>
      <c r="BK33" s="6" t="str">
        <f>IF(Table3[[#This Row],[C34H (S) ppm]]=0,"",Table3[[#This Row],[C35H (S) ppm]]/Table3[[#This Row],[C34H (S) ppm]])</f>
        <v/>
      </c>
      <c r="BL33" s="6" t="str">
        <f>Table3[[#This Row],[C35HHI]]</f>
        <v/>
      </c>
      <c r="BM33" s="6" t="str">
        <f>IF(SUM(Table3[[#This Row],[C31H (S) ppm]:[C35H (R) ppm]])=0,"",Table3[[#This Row],[C29H ppm]]/Table3[[#This Row],[C30H ppm]])</f>
        <v/>
      </c>
      <c r="BN33" s="6" t="str">
        <f>IF(SUM(Table3[[#This Row],[C31H (S) ppm]:[C35H (R) ppm]])=0,"",SUM(Table3[[#This Row],[C31H (S) ppm]:[C35H (R) ppm]])/Table3[[#This Row],[C30H ppm]])</f>
        <v/>
      </c>
      <c r="BO33" s="21">
        <v>0.33013928314041602</v>
      </c>
      <c r="BP33" s="21">
        <v>0.231581385771646</v>
      </c>
      <c r="BQ33" s="21">
        <v>0.43827933108793798</v>
      </c>
      <c r="BR33" s="6">
        <v>5.7231540611313698E-2</v>
      </c>
      <c r="BS33" s="6">
        <v>0.34624762871832199</v>
      </c>
      <c r="BT33" s="6">
        <v>5.5863723092466996E-2</v>
      </c>
      <c r="BU33" s="6">
        <v>0.80857040508983657</v>
      </c>
      <c r="BV33" s="6">
        <v>0.97490689648914541</v>
      </c>
      <c r="BW33" s="6">
        <v>0.98741915627514665</v>
      </c>
      <c r="BX33" s="7">
        <v>0.3790920048212133</v>
      </c>
      <c r="BY33" s="7">
        <v>0.46135797509039772</v>
      </c>
      <c r="BZ33" s="7">
        <v>0.15955002008838889</v>
      </c>
      <c r="CA33" s="21">
        <v>1.005773460410557</v>
      </c>
      <c r="CB33" s="6">
        <v>0.74011079793954704</v>
      </c>
      <c r="CC33" s="8">
        <v>114.72275398745305</v>
      </c>
      <c r="CD33" s="8">
        <v>26.336164981744123</v>
      </c>
      <c r="CE33" s="6">
        <v>1.0838428476300017</v>
      </c>
      <c r="CF33" s="6">
        <v>3.7699277741300068</v>
      </c>
      <c r="CG33" s="6">
        <v>1.2170079274237993</v>
      </c>
      <c r="CH33" s="8">
        <v>10.1550045454909</v>
      </c>
      <c r="CI33" s="8">
        <v>11.509123874978</v>
      </c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</row>
    <row r="34" spans="1:115" x14ac:dyDescent="0.3">
      <c r="A34" s="1">
        <v>32</v>
      </c>
      <c r="B34" s="2" t="s">
        <v>42</v>
      </c>
      <c r="C34" s="2">
        <v>3504323477</v>
      </c>
      <c r="D34" s="2" t="s">
        <v>34</v>
      </c>
      <c r="E34" s="2" t="s">
        <v>8</v>
      </c>
      <c r="F34" s="2" t="s">
        <v>9</v>
      </c>
      <c r="G34" s="2" t="s">
        <v>274</v>
      </c>
      <c r="H34" s="2">
        <v>36.1141845</v>
      </c>
      <c r="I34" s="2">
        <v>-99.036539399999995</v>
      </c>
      <c r="J34" s="3">
        <v>10743</v>
      </c>
      <c r="K34" s="3">
        <v>3274.4662952170784</v>
      </c>
      <c r="L34" s="2">
        <v>42</v>
      </c>
      <c r="M34" s="3">
        <v>5763</v>
      </c>
      <c r="N34" s="2">
        <v>-30.23</v>
      </c>
      <c r="O34" s="2">
        <v>8.1999999999999993</v>
      </c>
      <c r="P34" s="6">
        <v>0.54005049345880196</v>
      </c>
      <c r="Q34" s="6">
        <v>0.4346496815286624</v>
      </c>
      <c r="R34" s="6">
        <v>1.3792497069167644</v>
      </c>
      <c r="S34" s="21">
        <v>0.29199999999999998</v>
      </c>
      <c r="T34" s="21">
        <v>0.47899999999999998</v>
      </c>
      <c r="U34" s="21">
        <v>0.22900000000000001</v>
      </c>
      <c r="V34" s="8">
        <v>11.857228205752</v>
      </c>
      <c r="W34" s="8">
        <v>18.912874538140102</v>
      </c>
      <c r="X34" s="8">
        <v>31.3191909139099</v>
      </c>
      <c r="Y34" s="8">
        <v>8.2294581536507092</v>
      </c>
      <c r="Z34" s="8">
        <v>56.507395143240203</v>
      </c>
      <c r="AA34" s="8">
        <v>46.262156076044803</v>
      </c>
      <c r="AB34" s="8">
        <v>38.502781972104799</v>
      </c>
      <c r="AC34" s="8">
        <v>16.262264056110901</v>
      </c>
      <c r="AD34" s="8">
        <v>17.132898360185798</v>
      </c>
      <c r="AE34" s="8">
        <v>20.5098636989071</v>
      </c>
      <c r="AF34" s="8">
        <v>21.000413820008699</v>
      </c>
      <c r="AG34" s="8">
        <v>24.111383789876601</v>
      </c>
      <c r="AH34" s="8">
        <v>24.1242863131448</v>
      </c>
      <c r="AI34" s="8">
        <v>18.460968427615001</v>
      </c>
      <c r="AJ34" s="8">
        <v>14.4619489252216</v>
      </c>
      <c r="AK34" s="8">
        <v>13.584195987619401</v>
      </c>
      <c r="AL34" s="8">
        <v>110.681912384833</v>
      </c>
      <c r="AM34" s="8">
        <v>2.7001231205804102</v>
      </c>
      <c r="AN34" s="6">
        <v>6.7480196692458296</v>
      </c>
      <c r="AO34" s="6">
        <v>0.18305057641522501</v>
      </c>
      <c r="AP34" s="6">
        <v>1.50165031888406</v>
      </c>
      <c r="AQ34" s="6">
        <v>3.74465547224978</v>
      </c>
      <c r="AR34" s="6">
        <v>5.8414744013950104</v>
      </c>
      <c r="AS34" s="6">
        <v>2.8412881657950599</v>
      </c>
      <c r="AT34" s="6">
        <v>0</v>
      </c>
      <c r="AU34" s="6">
        <v>0</v>
      </c>
      <c r="AV34" s="6">
        <v>0</v>
      </c>
      <c r="AW34" s="6">
        <v>0</v>
      </c>
      <c r="AX34" s="6">
        <v>0</v>
      </c>
      <c r="AY34" s="6">
        <v>0</v>
      </c>
      <c r="AZ34" s="6">
        <v>0</v>
      </c>
      <c r="BA34" s="6">
        <v>0</v>
      </c>
      <c r="BB34" s="6">
        <v>0</v>
      </c>
      <c r="BC34" s="6">
        <v>0</v>
      </c>
      <c r="BD34" s="6">
        <f>IF(Table3[[#This Row],[C26TT(S) ppm]]=0,"",Table3[[#This Row],[C24TET ppm]]/Table3[[#This Row],[C26TT(S) ppm]])</f>
        <v>0.16603611349957018</v>
      </c>
      <c r="BE34" s="22">
        <f t="shared" si="0"/>
        <v>0.95931962380691971</v>
      </c>
      <c r="BF34" s="6" t="str">
        <f>IF(SUM(Table3[[#This Row],[C31H (S) ppm]:[C35H (R) ppm]])=0,"",SUM(Table3[[#This Row],[C31H (S) ppm]:[C31H (R) ppm]])/SUM(Table3[[#This Row],[C31H (S) ppm]:[C35H (R) ppm]]))</f>
        <v/>
      </c>
      <c r="BG34" s="6" t="str">
        <f>IF(SUM(Table3[[#This Row],[C31H (S) ppm]:[C35H (R) ppm]])=0,"",SUM(Table3[[#This Row],[C32H (S) ppm]:[C32H (R) ppm]])/SUM(Table3[[#This Row],[C31H (S) ppm]:[C35H (R) ppm]]))</f>
        <v/>
      </c>
      <c r="BH34" s="6" t="str">
        <f>IF(SUM(Table3[[#This Row],[C31H (S) ppm]:[C35H (R) ppm]])=0,"",SUM(Table3[[#This Row],[C33H (S) ppm]:[C33H (R) ppm]])/SUM(Table3[[#This Row],[C31H (S) ppm]:[C35H (R) ppm]]))</f>
        <v/>
      </c>
      <c r="BI34" s="6" t="str">
        <f>IF(SUM(Table3[[#This Row],[C31H (S) ppm]:[C35H (R) ppm]])=0,"",SUM(Table3[[#This Row],[C34H (S) ppm]:[C34H (R) ppm]])/SUM(Table3[[#This Row],[C31H (S) ppm]:[C35H (R) ppm]]))</f>
        <v/>
      </c>
      <c r="BJ34" s="6" t="str">
        <f>IF(SUM(Table3[[#This Row],[C31H (S) ppm]:[C35H (R) ppm]])=0,"",SUM(Table3[[#This Row],[C35H (S) ppm]:[C35H (R) ppm]])/SUM(Table3[[#This Row],[C31H (S) ppm]:[C35H (R) ppm]]))</f>
        <v/>
      </c>
      <c r="BK34" s="6" t="str">
        <f>IF(Table3[[#This Row],[C34H (S) ppm]]=0,"",Table3[[#This Row],[C35H (S) ppm]]/Table3[[#This Row],[C34H (S) ppm]])</f>
        <v/>
      </c>
      <c r="BL34" s="6" t="str">
        <f>Table3[[#This Row],[C35HHI]]</f>
        <v/>
      </c>
      <c r="BM34" s="6" t="str">
        <f>IF(SUM(Table3[[#This Row],[C31H (S) ppm]:[C35H (R) ppm]])=0,"",Table3[[#This Row],[C29H ppm]]/Table3[[#This Row],[C30H ppm]])</f>
        <v/>
      </c>
      <c r="BN34" s="6" t="str">
        <f>IF(SUM(Table3[[#This Row],[C31H (S) ppm]:[C35H (R) ppm]])=0,"",SUM(Table3[[#This Row],[C31H (S) ppm]:[C35H (R) ppm]])/Table3[[#This Row],[C30H ppm]])</f>
        <v/>
      </c>
      <c r="BO34" s="21">
        <v>0.286795433478572</v>
      </c>
      <c r="BP34" s="21">
        <v>0.23242792205455801</v>
      </c>
      <c r="BQ34" s="21">
        <v>0.48077664446687102</v>
      </c>
      <c r="BR34" s="6">
        <v>4.7602029992983103E-2</v>
      </c>
      <c r="BS34" s="6">
        <v>0.30388196166002801</v>
      </c>
      <c r="BT34" s="6">
        <v>0.11904803099425093</v>
      </c>
      <c r="BU34" s="6">
        <v>0.85683939741431214</v>
      </c>
      <c r="BV34" s="6">
        <v>0.97884221994503329</v>
      </c>
      <c r="BW34" s="6">
        <v>0.97353488510183483</v>
      </c>
      <c r="BX34" s="7">
        <v>0.38547748276367905</v>
      </c>
      <c r="BY34" s="7">
        <v>0.3762945577233387</v>
      </c>
      <c r="BZ34" s="7">
        <v>0.23822795951298226</v>
      </c>
      <c r="CA34" s="21">
        <v>1.0042596348884383</v>
      </c>
      <c r="CB34" s="6">
        <v>0.76480649989309391</v>
      </c>
      <c r="CC34" s="8">
        <v>114.61862023917838</v>
      </c>
      <c r="CD34" s="8">
        <v>24.752016673742713</v>
      </c>
      <c r="CE34" s="6">
        <v>1.1926022251119779</v>
      </c>
      <c r="CF34" s="6">
        <v>3.5856863293262511</v>
      </c>
      <c r="CG34" s="6">
        <v>0.97617779130831861</v>
      </c>
      <c r="CH34" s="8">
        <v>21.6545018345535</v>
      </c>
      <c r="CI34" s="8">
        <v>13.830290771532701</v>
      </c>
      <c r="CJ34" s="6">
        <v>-31.509</v>
      </c>
      <c r="CK34" s="6">
        <v>-30.207999999999998</v>
      </c>
      <c r="CL34" s="6">
        <v>-30.117999999999999</v>
      </c>
      <c r="CM34" s="6">
        <v>-30.36</v>
      </c>
      <c r="CN34" s="6">
        <v>-30.129000000000001</v>
      </c>
      <c r="CO34" s="6">
        <v>-29.47</v>
      </c>
      <c r="CP34" s="6">
        <v>-31.111999999999998</v>
      </c>
      <c r="CQ34" s="6">
        <v>-27.677</v>
      </c>
      <c r="CR34" s="6">
        <v>-29.125</v>
      </c>
      <c r="CS34" s="6">
        <v>-29.995999999999999</v>
      </c>
      <c r="CT34" s="6">
        <v>-30.675999999999998</v>
      </c>
      <c r="CU34" s="6">
        <v>-29.097000000000001</v>
      </c>
      <c r="CV34" s="6">
        <v>-30.4</v>
      </c>
      <c r="CW34" s="6">
        <v>-27.103000000000002</v>
      </c>
      <c r="CX34" s="6">
        <v>-27.116</v>
      </c>
      <c r="CY34" s="6">
        <v>-26.521000000000001</v>
      </c>
      <c r="CZ34" s="6">
        <v>-31.356999999999999</v>
      </c>
      <c r="DA34" s="6">
        <v>-30</v>
      </c>
      <c r="DB34" s="6">
        <v>-29.853999999999999</v>
      </c>
      <c r="DC34" s="6">
        <v>-31.09</v>
      </c>
      <c r="DD34" s="6">
        <v>-31.209</v>
      </c>
      <c r="DE34" s="6">
        <v>-31.1</v>
      </c>
      <c r="DF34" s="6">
        <v>-31.1</v>
      </c>
      <c r="DG34" s="6">
        <v>-30.6</v>
      </c>
      <c r="DH34" s="6">
        <v>-30.306999999999999</v>
      </c>
      <c r="DI34" s="6">
        <v>-31</v>
      </c>
      <c r="DJ34" s="6">
        <v>-30.4</v>
      </c>
      <c r="DK34" s="6">
        <v>-30.6</v>
      </c>
    </row>
    <row r="35" spans="1:115" x14ac:dyDescent="0.3">
      <c r="A35" s="1">
        <v>33</v>
      </c>
      <c r="B35" s="2" t="s">
        <v>43</v>
      </c>
      <c r="C35" s="2">
        <v>3504323480</v>
      </c>
      <c r="D35" s="2" t="s">
        <v>34</v>
      </c>
      <c r="E35" s="2" t="s">
        <v>8</v>
      </c>
      <c r="F35" s="2" t="s">
        <v>9</v>
      </c>
      <c r="G35" s="2" t="s">
        <v>274</v>
      </c>
      <c r="H35" s="2">
        <v>36.099792000000001</v>
      </c>
      <c r="I35" s="2">
        <v>-99.050616099999999</v>
      </c>
      <c r="J35" s="3">
        <v>11583</v>
      </c>
      <c r="K35" s="3">
        <v>3530.4982870240547</v>
      </c>
      <c r="L35" s="2">
        <v>47</v>
      </c>
      <c r="M35" s="3">
        <v>12092</v>
      </c>
      <c r="N35" s="2">
        <v>-29.94</v>
      </c>
      <c r="O35" s="2">
        <v>13.5</v>
      </c>
      <c r="P35" s="6">
        <v>0.50133333333333341</v>
      </c>
      <c r="Q35" s="6">
        <v>0.40746812386156644</v>
      </c>
      <c r="R35" s="6">
        <v>1.4286991506481896</v>
      </c>
      <c r="S35" s="21">
        <v>0.371</v>
      </c>
      <c r="T35" s="21">
        <v>0.39400000000000002</v>
      </c>
      <c r="U35" s="21">
        <v>0.23499999999999999</v>
      </c>
      <c r="V35" s="8">
        <v>6.4723565944081898</v>
      </c>
      <c r="W35" s="8">
        <v>8.3119372479699507</v>
      </c>
      <c r="X35" s="8">
        <v>12.607357896481201</v>
      </c>
      <c r="Y35" s="8">
        <v>3.4871528791597299</v>
      </c>
      <c r="Z35" s="8">
        <v>24.296612242643299</v>
      </c>
      <c r="AA35" s="8">
        <v>18.070844611390399</v>
      </c>
      <c r="AB35" s="8">
        <v>14.350348403185</v>
      </c>
      <c r="AC35" s="8">
        <v>6.5656086994263001</v>
      </c>
      <c r="AD35" s="8">
        <v>6.7485262900387504</v>
      </c>
      <c r="AE35" s="8">
        <v>7.6491938984067396</v>
      </c>
      <c r="AF35" s="8">
        <v>8.1345238752850708</v>
      </c>
      <c r="AG35" s="8">
        <v>9.3374263145019398</v>
      </c>
      <c r="AH35" s="8">
        <v>8.4286976902013109</v>
      </c>
      <c r="AI35" s="8">
        <v>7.2604540683864602</v>
      </c>
      <c r="AJ35" s="8">
        <v>6.3192683138548498</v>
      </c>
      <c r="AK35" s="8">
        <v>5.1738228075851698</v>
      </c>
      <c r="AL35" s="8">
        <v>30.4182613773566</v>
      </c>
      <c r="AM35" s="8">
        <v>0.64544945194561298</v>
      </c>
      <c r="AN35" s="6">
        <v>1.3379510894011299</v>
      </c>
      <c r="AO35" s="6">
        <v>0.70699015948422095</v>
      </c>
      <c r="AP35" s="6">
        <v>0.97580906085021402</v>
      </c>
      <c r="AQ35" s="6">
        <v>1.02705155420175</v>
      </c>
      <c r="AR35" s="6">
        <v>1.6719683398963101</v>
      </c>
      <c r="AS35" s="6">
        <v>2.0171360705802499</v>
      </c>
      <c r="AT35" s="6">
        <v>0</v>
      </c>
      <c r="AU35" s="6">
        <v>0</v>
      </c>
      <c r="AV35" s="6">
        <v>0</v>
      </c>
      <c r="AW35" s="6">
        <v>0</v>
      </c>
      <c r="AX35" s="6">
        <v>0</v>
      </c>
      <c r="AY35" s="6">
        <v>0</v>
      </c>
      <c r="AZ35" s="6">
        <v>0</v>
      </c>
      <c r="BA35" s="6">
        <v>0</v>
      </c>
      <c r="BB35" s="6">
        <v>0</v>
      </c>
      <c r="BC35" s="6">
        <v>0</v>
      </c>
      <c r="BD35" s="6">
        <f>IF(Table3[[#This Row],[C26TT(S) ppm]]=0,"",Table3[[#This Row],[C24TET ppm]]/Table3[[#This Row],[C26TT(S) ppm]])</f>
        <v>9.8307633228585808E-2</v>
      </c>
      <c r="BE35" s="22">
        <f t="shared" ref="BE35:BE66" si="1">IF(SUM(V35:AL35,AN35:BC35)=0,"",SUM(V35:AL35)/SUM(V35:AL35,AN35:BC35))</f>
        <v>0.95957080735913602</v>
      </c>
      <c r="BF35" s="6" t="str">
        <f>IF(SUM(Table3[[#This Row],[C31H (S) ppm]:[C35H (R) ppm]])=0,"",SUM(Table3[[#This Row],[C31H (S) ppm]:[C31H (R) ppm]])/SUM(Table3[[#This Row],[C31H (S) ppm]:[C35H (R) ppm]]))</f>
        <v/>
      </c>
      <c r="BG35" s="6" t="str">
        <f>IF(SUM(Table3[[#This Row],[C31H (S) ppm]:[C35H (R) ppm]])=0,"",SUM(Table3[[#This Row],[C32H (S) ppm]:[C32H (R) ppm]])/SUM(Table3[[#This Row],[C31H (S) ppm]:[C35H (R) ppm]]))</f>
        <v/>
      </c>
      <c r="BH35" s="6" t="str">
        <f>IF(SUM(Table3[[#This Row],[C31H (S) ppm]:[C35H (R) ppm]])=0,"",SUM(Table3[[#This Row],[C33H (S) ppm]:[C33H (R) ppm]])/SUM(Table3[[#This Row],[C31H (S) ppm]:[C35H (R) ppm]]))</f>
        <v/>
      </c>
      <c r="BI35" s="6" t="str">
        <f>IF(SUM(Table3[[#This Row],[C31H (S) ppm]:[C35H (R) ppm]])=0,"",SUM(Table3[[#This Row],[C34H (S) ppm]:[C34H (R) ppm]])/SUM(Table3[[#This Row],[C31H (S) ppm]:[C35H (R) ppm]]))</f>
        <v/>
      </c>
      <c r="BJ35" s="6" t="str">
        <f>IF(SUM(Table3[[#This Row],[C31H (S) ppm]:[C35H (R) ppm]])=0,"",SUM(Table3[[#This Row],[C35H (S) ppm]:[C35H (R) ppm]])/SUM(Table3[[#This Row],[C31H (S) ppm]:[C35H (R) ppm]]))</f>
        <v/>
      </c>
      <c r="BK35" s="6" t="str">
        <f>IF(Table3[[#This Row],[C34H (S) ppm]]=0,"",Table3[[#This Row],[C35H (S) ppm]]/Table3[[#This Row],[C34H (S) ppm]])</f>
        <v/>
      </c>
      <c r="BL35" s="6" t="str">
        <f>Table3[[#This Row],[C35HHI]]</f>
        <v/>
      </c>
      <c r="BM35" s="6" t="str">
        <f>IF(SUM(Table3[[#This Row],[C31H (S) ppm]:[C35H (R) ppm]])=0,"",Table3[[#This Row],[C29H ppm]]/Table3[[#This Row],[C30H ppm]])</f>
        <v/>
      </c>
      <c r="BN35" s="6" t="str">
        <f>IF(SUM(Table3[[#This Row],[C31H (S) ppm]:[C35H (R) ppm]])=0,"",SUM(Table3[[#This Row],[C31H (S) ppm]:[C35H (R) ppm]])/Table3[[#This Row],[C30H ppm]])</f>
        <v/>
      </c>
      <c r="BO35" s="21">
        <v>0.41944056466877999</v>
      </c>
      <c r="BP35" s="21">
        <v>0.18941008152626401</v>
      </c>
      <c r="BQ35" s="21">
        <v>0.39114935380495502</v>
      </c>
      <c r="BR35" s="6">
        <v>6.4323189926547703E-2</v>
      </c>
      <c r="BS35" s="6">
        <v>0.47205604672913698</v>
      </c>
      <c r="BT35" s="6">
        <v>8.9587587305767838E-2</v>
      </c>
      <c r="BU35" s="6">
        <v>0.86963939851764793</v>
      </c>
      <c r="BV35" s="6">
        <v>1.0090928161881971</v>
      </c>
      <c r="BW35" s="6">
        <v>0.98798757866239839</v>
      </c>
      <c r="BX35" s="7">
        <v>0.38451550073040092</v>
      </c>
      <c r="BY35" s="7">
        <v>0.3652236418021193</v>
      </c>
      <c r="BZ35" s="7">
        <v>0.25026085746747978</v>
      </c>
      <c r="CA35" s="21">
        <v>1.0327924850555084</v>
      </c>
      <c r="CB35" s="6">
        <v>0.83363836017569548</v>
      </c>
      <c r="CC35" s="8">
        <v>119.91252168832489</v>
      </c>
      <c r="CD35" s="8">
        <v>26.441605533079283</v>
      </c>
      <c r="CE35" s="6">
        <v>1.5521301316808676</v>
      </c>
      <c r="CF35" s="6">
        <v>3.457958287596048</v>
      </c>
      <c r="CG35" s="6">
        <v>0.94982813724898985</v>
      </c>
      <c r="CH35" s="8">
        <v>2.83048192485855</v>
      </c>
      <c r="CI35" s="8">
        <v>19.683633766305501</v>
      </c>
      <c r="CJ35" s="6">
        <v>-30.7</v>
      </c>
      <c r="CK35" s="6">
        <v>-29.227</v>
      </c>
      <c r="CL35" s="6">
        <v>-29.672999999999998</v>
      </c>
      <c r="CM35" s="6">
        <v>-30.004999999999999</v>
      </c>
      <c r="CN35" s="6">
        <v>-29.797999999999998</v>
      </c>
      <c r="CO35" s="6">
        <v>-29.472999999999999</v>
      </c>
      <c r="CP35" s="6">
        <v>-30.754000000000001</v>
      </c>
      <c r="CQ35" s="6">
        <v>-27.821999999999999</v>
      </c>
      <c r="CR35" s="6">
        <v>-28.558</v>
      </c>
      <c r="CS35" s="6">
        <v>-29.756</v>
      </c>
      <c r="CT35" s="6">
        <v>-30.503</v>
      </c>
      <c r="CU35" s="6">
        <v>-29.547999999999998</v>
      </c>
      <c r="CV35" s="6">
        <v>-29.3</v>
      </c>
      <c r="CW35" s="6">
        <v>-26.8</v>
      </c>
      <c r="CX35" s="6">
        <v>-26.795999999999999</v>
      </c>
      <c r="CY35" s="6">
        <v>-26.695</v>
      </c>
      <c r="CZ35" s="6">
        <v>-31.097999999999999</v>
      </c>
      <c r="DA35" s="6">
        <v>-29.5</v>
      </c>
      <c r="DB35" s="6">
        <v>-29.222000000000001</v>
      </c>
      <c r="DC35" s="6">
        <v>-30.695</v>
      </c>
      <c r="DD35" s="6">
        <v>-30.85</v>
      </c>
      <c r="DE35" s="6">
        <v>-30.8</v>
      </c>
      <c r="DF35" s="6">
        <v>-30.8</v>
      </c>
      <c r="DG35" s="6">
        <v>-31.2</v>
      </c>
      <c r="DH35" s="6">
        <v>-30.914999999999999</v>
      </c>
      <c r="DI35" s="6">
        <v>-31.125</v>
      </c>
      <c r="DJ35" s="6">
        <v>-31.402999999999999</v>
      </c>
      <c r="DK35" s="6">
        <v>-31.291</v>
      </c>
    </row>
    <row r="36" spans="1:115" x14ac:dyDescent="0.3">
      <c r="A36" s="1">
        <v>34</v>
      </c>
      <c r="B36" s="2" t="s">
        <v>44</v>
      </c>
      <c r="C36" s="2">
        <v>3504323489</v>
      </c>
      <c r="D36" s="2" t="s">
        <v>34</v>
      </c>
      <c r="E36" s="2" t="s">
        <v>8</v>
      </c>
      <c r="F36" s="2" t="s">
        <v>9</v>
      </c>
      <c r="G36" s="2" t="s">
        <v>274</v>
      </c>
      <c r="H36" s="2">
        <v>36.0873791</v>
      </c>
      <c r="I36" s="2">
        <v>-99.039270900000005</v>
      </c>
      <c r="J36" s="3">
        <v>11162</v>
      </c>
      <c r="K36" s="3">
        <v>3402.1774911303205</v>
      </c>
      <c r="L36" s="2">
        <v>44</v>
      </c>
      <c r="M36" s="3">
        <v>6840</v>
      </c>
      <c r="N36" s="2">
        <v>-29.59</v>
      </c>
      <c r="O36" s="2">
        <v>12.6</v>
      </c>
      <c r="P36" s="6">
        <v>0.47642333216905342</v>
      </c>
      <c r="Q36" s="6">
        <v>0.51520270270270263</v>
      </c>
      <c r="R36" s="6">
        <v>1.118032786885246</v>
      </c>
      <c r="S36" s="21">
        <v>0.32500000000000001</v>
      </c>
      <c r="T36" s="21">
        <v>0.49399999999999999</v>
      </c>
      <c r="U36" s="21">
        <v>0.18099999999999999</v>
      </c>
      <c r="V36" s="8">
        <v>8.3685383356743301</v>
      </c>
      <c r="W36" s="8">
        <v>17.991864984164501</v>
      </c>
      <c r="X36" s="8">
        <v>23.076667865468298</v>
      </c>
      <c r="Y36" s="8">
        <v>7.8172695361856697</v>
      </c>
      <c r="Z36" s="8">
        <v>46.347019120160901</v>
      </c>
      <c r="AA36" s="8">
        <v>32.072077877406997</v>
      </c>
      <c r="AB36" s="8">
        <v>27.4196534389208</v>
      </c>
      <c r="AC36" s="8">
        <v>12.693446096159001</v>
      </c>
      <c r="AD36" s="8">
        <v>12.7960873203648</v>
      </c>
      <c r="AE36" s="8">
        <v>12.1662897552964</v>
      </c>
      <c r="AF36" s="8">
        <v>13.0020489929631</v>
      </c>
      <c r="AG36" s="8">
        <v>15.271781108685399</v>
      </c>
      <c r="AH36" s="8">
        <v>12.9237292194408</v>
      </c>
      <c r="AI36" s="8">
        <v>13.759383961078701</v>
      </c>
      <c r="AJ36" s="8">
        <v>10.1019184600072</v>
      </c>
      <c r="AK36" s="8">
        <v>9.6300666423423102</v>
      </c>
      <c r="AL36" s="8">
        <v>75.491353389023899</v>
      </c>
      <c r="AM36" s="8">
        <v>1.0166679873803599</v>
      </c>
      <c r="AN36" s="6">
        <v>2.8587762295917098</v>
      </c>
      <c r="AO36" s="6">
        <v>0.123174693848406</v>
      </c>
      <c r="AP36" s="6">
        <v>1.3107198121857999</v>
      </c>
      <c r="AQ36" s="6">
        <v>1.5711761637592101</v>
      </c>
      <c r="AR36" s="6">
        <v>4.2881251583767899</v>
      </c>
      <c r="AS36" s="6">
        <v>2.0319252783730701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6">
        <v>0</v>
      </c>
      <c r="BA36" s="6">
        <v>0</v>
      </c>
      <c r="BB36" s="6">
        <v>0</v>
      </c>
      <c r="BC36" s="6">
        <v>0</v>
      </c>
      <c r="BD36" s="6">
        <f>IF(Table3[[#This Row],[C26TT(S) ppm]]=0,"",Table3[[#This Row],[C24TET ppm]]/Table3[[#This Row],[C26TT(S) ppm]])</f>
        <v>8.0093930338428793E-2</v>
      </c>
      <c r="BE36" s="22">
        <f t="shared" si="1"/>
        <v>0.96644599835074319</v>
      </c>
      <c r="BF36" s="6" t="str">
        <f>IF(SUM(Table3[[#This Row],[C31H (S) ppm]:[C35H (R) ppm]])=0,"",SUM(Table3[[#This Row],[C31H (S) ppm]:[C31H (R) ppm]])/SUM(Table3[[#This Row],[C31H (S) ppm]:[C35H (R) ppm]]))</f>
        <v/>
      </c>
      <c r="BG36" s="6" t="str">
        <f>IF(SUM(Table3[[#This Row],[C31H (S) ppm]:[C35H (R) ppm]])=0,"",SUM(Table3[[#This Row],[C32H (S) ppm]:[C32H (R) ppm]])/SUM(Table3[[#This Row],[C31H (S) ppm]:[C35H (R) ppm]]))</f>
        <v/>
      </c>
      <c r="BH36" s="6" t="str">
        <f>IF(SUM(Table3[[#This Row],[C31H (S) ppm]:[C35H (R) ppm]])=0,"",SUM(Table3[[#This Row],[C33H (S) ppm]:[C33H (R) ppm]])/SUM(Table3[[#This Row],[C31H (S) ppm]:[C35H (R) ppm]]))</f>
        <v/>
      </c>
      <c r="BI36" s="6" t="str">
        <f>IF(SUM(Table3[[#This Row],[C31H (S) ppm]:[C35H (R) ppm]])=0,"",SUM(Table3[[#This Row],[C34H (S) ppm]:[C34H (R) ppm]])/SUM(Table3[[#This Row],[C31H (S) ppm]:[C35H (R) ppm]]))</f>
        <v/>
      </c>
      <c r="BJ36" s="6" t="str">
        <f>IF(SUM(Table3[[#This Row],[C31H (S) ppm]:[C35H (R) ppm]])=0,"",SUM(Table3[[#This Row],[C35H (S) ppm]:[C35H (R) ppm]])/SUM(Table3[[#This Row],[C31H (S) ppm]:[C35H (R) ppm]]))</f>
        <v/>
      </c>
      <c r="BK36" s="6" t="str">
        <f>IF(Table3[[#This Row],[C34H (S) ppm]]=0,"",Table3[[#This Row],[C35H (S) ppm]]/Table3[[#This Row],[C34H (S) ppm]])</f>
        <v/>
      </c>
      <c r="BL36" s="6" t="str">
        <f>Table3[[#This Row],[C35HHI]]</f>
        <v/>
      </c>
      <c r="BM36" s="6" t="str">
        <f>IF(SUM(Table3[[#This Row],[C31H (S) ppm]:[C35H (R) ppm]])=0,"",Table3[[#This Row],[C29H ppm]]/Table3[[#This Row],[C30H ppm]])</f>
        <v/>
      </c>
      <c r="BN36" s="6" t="str">
        <f>IF(SUM(Table3[[#This Row],[C31H (S) ppm]:[C35H (R) ppm]])=0,"",SUM(Table3[[#This Row],[C31H (S) ppm]:[C35H (R) ppm]])/Table3[[#This Row],[C30H ppm]])</f>
        <v/>
      </c>
      <c r="BO36" s="21">
        <v>0.34986976520791402</v>
      </c>
      <c r="BP36" s="21">
        <v>0.18839401720453899</v>
      </c>
      <c r="BQ36" s="21">
        <v>0.46173621758754702</v>
      </c>
      <c r="BR36" s="6">
        <v>4.5377192956674299E-2</v>
      </c>
      <c r="BS36" s="6">
        <v>0.43004461402522198</v>
      </c>
      <c r="BT36" s="6">
        <v>7.9202977458306054E-2</v>
      </c>
      <c r="BU36" s="6">
        <v>0.82924667405002728</v>
      </c>
      <c r="BV36" s="6">
        <v>0.98952811440823485</v>
      </c>
      <c r="BW36" s="6">
        <v>0.98811776561492437</v>
      </c>
      <c r="BX36" s="7">
        <v>0.40369347171407954</v>
      </c>
      <c r="BY36" s="7">
        <v>0.38209014659399193</v>
      </c>
      <c r="BZ36" s="7">
        <v>0.21421638169192864</v>
      </c>
      <c r="CA36" s="21">
        <v>1.0404716843790944</v>
      </c>
      <c r="CB36" s="6">
        <v>0.84295280612244894</v>
      </c>
      <c r="CC36" s="8">
        <v>122.95378020028033</v>
      </c>
      <c r="CD36" s="8">
        <v>25.048949223338994</v>
      </c>
      <c r="CE36" s="6">
        <v>1.8004672897196263</v>
      </c>
      <c r="CF36" s="6">
        <v>2.9037261206733493</v>
      </c>
      <c r="CG36" s="6">
        <v>0.94648581997533909</v>
      </c>
      <c r="CH36" s="8">
        <v>5.9366545073926602</v>
      </c>
      <c r="CI36" s="8">
        <v>8.5718794699264809</v>
      </c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</row>
    <row r="37" spans="1:115" x14ac:dyDescent="0.3">
      <c r="A37" s="1">
        <v>35</v>
      </c>
      <c r="B37" s="2" t="s">
        <v>45</v>
      </c>
      <c r="C37" s="2">
        <v>3504323437</v>
      </c>
      <c r="D37" s="2" t="s">
        <v>34</v>
      </c>
      <c r="E37" s="2" t="s">
        <v>8</v>
      </c>
      <c r="F37" s="2" t="s">
        <v>9</v>
      </c>
      <c r="G37" s="2" t="s">
        <v>274</v>
      </c>
      <c r="H37" s="2">
        <v>36.085525199999999</v>
      </c>
      <c r="I37" s="2">
        <v>-99.031862500000003</v>
      </c>
      <c r="J37" s="3">
        <v>11609</v>
      </c>
      <c r="K37" s="3">
        <v>3538.4230867704614</v>
      </c>
      <c r="L37" s="2">
        <v>53</v>
      </c>
      <c r="M37" s="3">
        <v>17317</v>
      </c>
      <c r="N37" s="2">
        <v>-29.91</v>
      </c>
      <c r="O37" s="2">
        <v>19.899999999999999</v>
      </c>
      <c r="P37" s="6">
        <v>0.17519594283079759</v>
      </c>
      <c r="Q37" s="6">
        <v>0.39983141331834793</v>
      </c>
      <c r="R37" s="6">
        <v>0.53408292340126484</v>
      </c>
      <c r="S37" s="21">
        <v>0.41</v>
      </c>
      <c r="T37" s="21">
        <v>0.34699999999999998</v>
      </c>
      <c r="U37" s="21">
        <v>0.24199999999999999</v>
      </c>
      <c r="V37" s="8">
        <v>12.0765374831662</v>
      </c>
      <c r="W37" s="8">
        <v>4.8615891066886103</v>
      </c>
      <c r="X37" s="8">
        <v>9.1463414634146307</v>
      </c>
      <c r="Y37" s="8">
        <v>2.86173874008679</v>
      </c>
      <c r="Z37" s="8">
        <v>20.614058057758498</v>
      </c>
      <c r="AA37" s="8">
        <v>13.8900942690408</v>
      </c>
      <c r="AB37" s="8">
        <v>14.5808394433638</v>
      </c>
      <c r="AC37" s="8">
        <v>5.3548181954212204</v>
      </c>
      <c r="AD37" s="8">
        <v>7.1189959598982497</v>
      </c>
      <c r="AE37" s="8">
        <v>3.99240610504265</v>
      </c>
      <c r="AF37" s="8">
        <v>5.8155020200508698</v>
      </c>
      <c r="AG37" s="8">
        <v>12.109643872512301</v>
      </c>
      <c r="AH37" s="8">
        <v>8.3377599880293296</v>
      </c>
      <c r="AI37" s="8">
        <v>9.3421741732754704</v>
      </c>
      <c r="AJ37" s="8">
        <v>7.1745473589705204</v>
      </c>
      <c r="AK37" s="8">
        <v>8.8741957204848099</v>
      </c>
      <c r="AL37" s="8">
        <v>0</v>
      </c>
      <c r="AM37" s="8">
        <v>1.4404084991770201</v>
      </c>
      <c r="AN37" s="6">
        <v>0.694111925781834</v>
      </c>
      <c r="AO37" s="6">
        <v>1.07511596588359</v>
      </c>
      <c r="AP37" s="6">
        <v>8.3400044890019398</v>
      </c>
      <c r="AQ37" s="6">
        <v>5.2554990273829096</v>
      </c>
      <c r="AR37" s="6">
        <v>3.2315202753254502</v>
      </c>
      <c r="AS37" s="6">
        <v>2.7315576836750002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f>IF(Table3[[#This Row],[C26TT(S) ppm]]=0,"",Table3[[#This Row],[C24TET ppm]]/Table3[[#This Row],[C26TT(S) ppm]])</f>
        <v>0.26899297914701936</v>
      </c>
      <c r="BE37" s="22">
        <f t="shared" si="1"/>
        <v>0.87265386806044165</v>
      </c>
      <c r="BF37" s="6" t="str">
        <f>IF(SUM(Table3[[#This Row],[C31H (S) ppm]:[C35H (R) ppm]])=0,"",SUM(Table3[[#This Row],[C31H (S) ppm]:[C31H (R) ppm]])/SUM(Table3[[#This Row],[C31H (S) ppm]:[C35H (R) ppm]]))</f>
        <v/>
      </c>
      <c r="BG37" s="6" t="str">
        <f>IF(SUM(Table3[[#This Row],[C31H (S) ppm]:[C35H (R) ppm]])=0,"",SUM(Table3[[#This Row],[C32H (S) ppm]:[C32H (R) ppm]])/SUM(Table3[[#This Row],[C31H (S) ppm]:[C35H (R) ppm]]))</f>
        <v/>
      </c>
      <c r="BH37" s="6" t="str">
        <f>IF(SUM(Table3[[#This Row],[C31H (S) ppm]:[C35H (R) ppm]])=0,"",SUM(Table3[[#This Row],[C33H (S) ppm]:[C33H (R) ppm]])/SUM(Table3[[#This Row],[C31H (S) ppm]:[C35H (R) ppm]]))</f>
        <v/>
      </c>
      <c r="BI37" s="6" t="str">
        <f>IF(SUM(Table3[[#This Row],[C31H (S) ppm]:[C35H (R) ppm]])=0,"",SUM(Table3[[#This Row],[C34H (S) ppm]:[C34H (R) ppm]])/SUM(Table3[[#This Row],[C31H (S) ppm]:[C35H (R) ppm]]))</f>
        <v/>
      </c>
      <c r="BJ37" s="6" t="str">
        <f>IF(SUM(Table3[[#This Row],[C31H (S) ppm]:[C35H (R) ppm]])=0,"",SUM(Table3[[#This Row],[C35H (S) ppm]:[C35H (R) ppm]])/SUM(Table3[[#This Row],[C31H (S) ppm]:[C35H (R) ppm]]))</f>
        <v/>
      </c>
      <c r="BK37" s="6" t="str">
        <f>IF(Table3[[#This Row],[C34H (S) ppm]]=0,"",Table3[[#This Row],[C35H (S) ppm]]/Table3[[#This Row],[C34H (S) ppm]])</f>
        <v/>
      </c>
      <c r="BL37" s="6" t="str">
        <f>Table3[[#This Row],[C35HHI]]</f>
        <v/>
      </c>
      <c r="BM37" s="6" t="str">
        <f>IF(SUM(Table3[[#This Row],[C31H (S) ppm]:[C35H (R) ppm]])=0,"",Table3[[#This Row],[C29H ppm]]/Table3[[#This Row],[C30H ppm]])</f>
        <v/>
      </c>
      <c r="BN37" s="6" t="str">
        <f>IF(SUM(Table3[[#This Row],[C31H (S) ppm]:[C35H (R) ppm]])=0,"",SUM(Table3[[#This Row],[C31H (S) ppm]:[C35H (R) ppm]])/Table3[[#This Row],[C30H ppm]])</f>
        <v/>
      </c>
      <c r="BO37" s="21">
        <v>0.37956060426774002</v>
      </c>
      <c r="BP37" s="21">
        <v>0.218120143572753</v>
      </c>
      <c r="BQ37" s="21">
        <v>0.40231925215950798</v>
      </c>
      <c r="BR37" s="6">
        <v>0.111636707663198</v>
      </c>
      <c r="BS37" s="6">
        <v>0.46465689181176201</v>
      </c>
      <c r="BT37" s="6">
        <v>9.8571554095573083E-2</v>
      </c>
      <c r="BU37" s="6">
        <v>0.87415965788674321</v>
      </c>
      <c r="BV37" s="6">
        <v>1.0168070349118776</v>
      </c>
      <c r="BW37" s="6">
        <v>0.98366529134958225</v>
      </c>
      <c r="BX37" s="7">
        <v>0.32923750210402292</v>
      </c>
      <c r="BY37" s="7">
        <v>0.40398361667508276</v>
      </c>
      <c r="BZ37" s="7">
        <v>0.26677888122089438</v>
      </c>
      <c r="CA37" s="21">
        <v>1.0525476497835826</v>
      </c>
      <c r="CB37" s="6">
        <v>0.86984462702350929</v>
      </c>
      <c r="CC37" s="8">
        <v>120.71765507003113</v>
      </c>
      <c r="CD37" s="8">
        <v>29.294827979038505</v>
      </c>
      <c r="CE37" s="6">
        <v>1.9340344972654606</v>
      </c>
      <c r="CF37" s="6">
        <v>3.3667820069204151</v>
      </c>
      <c r="CG37" s="6">
        <v>1.2270279481935924</v>
      </c>
      <c r="CH37" s="8">
        <v>1.4875430196019701</v>
      </c>
      <c r="CI37" s="8">
        <v>91.702381041448405</v>
      </c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</row>
    <row r="38" spans="1:115" x14ac:dyDescent="0.3">
      <c r="A38" s="1">
        <v>36</v>
      </c>
      <c r="B38" s="2" t="s">
        <v>46</v>
      </c>
      <c r="C38" s="2">
        <v>3504323459</v>
      </c>
      <c r="D38" s="2" t="s">
        <v>34</v>
      </c>
      <c r="E38" s="2" t="s">
        <v>8</v>
      </c>
      <c r="F38" s="2" t="s">
        <v>9</v>
      </c>
      <c r="G38" s="2" t="s">
        <v>274</v>
      </c>
      <c r="H38" s="2">
        <v>35.986134900000003</v>
      </c>
      <c r="I38" s="2">
        <v>-99.030618700000005</v>
      </c>
      <c r="J38" s="3">
        <v>12693</v>
      </c>
      <c r="K38" s="3">
        <v>3868.8262761975593</v>
      </c>
      <c r="L38" s="2">
        <v>60</v>
      </c>
      <c r="M38" s="3">
        <v>627107</v>
      </c>
      <c r="N38" s="2">
        <v>-27.44</v>
      </c>
      <c r="O38" s="2">
        <v>186.5</v>
      </c>
      <c r="P38" s="6">
        <v>0.28412514484356893</v>
      </c>
      <c r="Q38" s="6">
        <v>0.18764163770962383</v>
      </c>
      <c r="R38" s="6">
        <v>1.9742351046698872</v>
      </c>
      <c r="S38" s="21">
        <v>0.21199999999999999</v>
      </c>
      <c r="T38" s="21">
        <v>0.53400000000000003</v>
      </c>
      <c r="U38" s="21">
        <v>0.254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6">
        <v>0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6">
        <v>0</v>
      </c>
      <c r="BC38" s="6">
        <v>0</v>
      </c>
      <c r="BD38" s="6" t="str">
        <f>IF(Table3[[#This Row],[C26TT(S) ppm]]=0,"",Table3[[#This Row],[C24TET ppm]]/Table3[[#This Row],[C26TT(S) ppm]])</f>
        <v/>
      </c>
      <c r="BE38" s="22" t="str">
        <f t="shared" si="1"/>
        <v/>
      </c>
      <c r="BF38" s="6" t="str">
        <f>IF(SUM(Table3[[#This Row],[C31H (S) ppm]:[C35H (R) ppm]])=0,"",SUM(Table3[[#This Row],[C31H (S) ppm]:[C31H (R) ppm]])/SUM(Table3[[#This Row],[C31H (S) ppm]:[C35H (R) ppm]]))</f>
        <v/>
      </c>
      <c r="BG38" s="6" t="str">
        <f>IF(SUM(Table3[[#This Row],[C31H (S) ppm]:[C35H (R) ppm]])=0,"",SUM(Table3[[#This Row],[C32H (S) ppm]:[C32H (R) ppm]])/SUM(Table3[[#This Row],[C31H (S) ppm]:[C35H (R) ppm]]))</f>
        <v/>
      </c>
      <c r="BH38" s="6" t="str">
        <f>IF(SUM(Table3[[#This Row],[C31H (S) ppm]:[C35H (R) ppm]])=0,"",SUM(Table3[[#This Row],[C33H (S) ppm]:[C33H (R) ppm]])/SUM(Table3[[#This Row],[C31H (S) ppm]:[C35H (R) ppm]]))</f>
        <v/>
      </c>
      <c r="BI38" s="6" t="str">
        <f>IF(SUM(Table3[[#This Row],[C31H (S) ppm]:[C35H (R) ppm]])=0,"",SUM(Table3[[#This Row],[C34H (S) ppm]:[C34H (R) ppm]])/SUM(Table3[[#This Row],[C31H (S) ppm]:[C35H (R) ppm]]))</f>
        <v/>
      </c>
      <c r="BJ38" s="6" t="str">
        <f>IF(SUM(Table3[[#This Row],[C31H (S) ppm]:[C35H (R) ppm]])=0,"",SUM(Table3[[#This Row],[C35H (S) ppm]:[C35H (R) ppm]])/SUM(Table3[[#This Row],[C31H (S) ppm]:[C35H (R) ppm]]))</f>
        <v/>
      </c>
      <c r="BK38" s="6" t="str">
        <f>IF(Table3[[#This Row],[C34H (S) ppm]]=0,"",Table3[[#This Row],[C35H (S) ppm]]/Table3[[#This Row],[C34H (S) ppm]])</f>
        <v/>
      </c>
      <c r="BL38" s="6" t="str">
        <f>Table3[[#This Row],[C35HHI]]</f>
        <v/>
      </c>
      <c r="BM38" s="6" t="str">
        <f>IF(SUM(Table3[[#This Row],[C31H (S) ppm]:[C35H (R) ppm]])=0,"",Table3[[#This Row],[C29H ppm]]/Table3[[#This Row],[C30H ppm]])</f>
        <v/>
      </c>
      <c r="BN38" s="6" t="str">
        <f>IF(SUM(Table3[[#This Row],[C31H (S) ppm]:[C35H (R) ppm]])=0,"",SUM(Table3[[#This Row],[C31H (S) ppm]:[C35H (R) ppm]])/Table3[[#This Row],[C30H ppm]])</f>
        <v/>
      </c>
      <c r="BO38" s="21"/>
      <c r="BP38" s="21"/>
      <c r="BQ38" s="21"/>
      <c r="BR38" s="6"/>
      <c r="BS38" s="6"/>
      <c r="BT38" s="6">
        <v>1.1000119360040586</v>
      </c>
      <c r="BU38" s="6">
        <v>0.65052868767616301</v>
      </c>
      <c r="BV38" s="6">
        <v>1.4312118623631749</v>
      </c>
      <c r="BW38" s="6">
        <v>0.96779202009271681</v>
      </c>
      <c r="BX38" s="7">
        <v>0.20447652320804702</v>
      </c>
      <c r="BY38" s="7">
        <v>0.40902983069067461</v>
      </c>
      <c r="BZ38" s="7">
        <v>0.38649364610127851</v>
      </c>
      <c r="CA38" s="21">
        <v>1.1280788177339902</v>
      </c>
      <c r="CB38" s="6">
        <v>1.054022988505747</v>
      </c>
      <c r="CC38" s="8">
        <v>131.6468703593402</v>
      </c>
      <c r="CD38" s="8">
        <v>35.299184944669015</v>
      </c>
      <c r="CE38" s="6">
        <v>10.922982885085574</v>
      </c>
      <c r="CF38" s="6">
        <v>2.3236641221374046</v>
      </c>
      <c r="CG38" s="6">
        <v>2.0003755163349606</v>
      </c>
      <c r="CH38" s="8">
        <v>0</v>
      </c>
      <c r="CI38" s="8">
        <v>101.05724333263601</v>
      </c>
      <c r="CJ38" s="6">
        <v>-24.347000000000001</v>
      </c>
      <c r="CK38" s="6">
        <v>-21.754999999999999</v>
      </c>
      <c r="CL38" s="6">
        <v>-23.8035</v>
      </c>
      <c r="CM38" s="6">
        <v>-22.311</v>
      </c>
      <c r="CN38" s="6">
        <v>-24.25</v>
      </c>
      <c r="CO38" s="6">
        <v>-24.0595</v>
      </c>
      <c r="CP38" s="6">
        <v>-23.773</v>
      </c>
      <c r="CQ38" s="6"/>
      <c r="CR38" s="6">
        <v>-21.4785</v>
      </c>
      <c r="CS38" s="6">
        <v>-23.587499999999999</v>
      </c>
      <c r="CT38" s="6">
        <v>-24.809000000000001</v>
      </c>
      <c r="CU38" s="6">
        <v>-24.772500000000001</v>
      </c>
      <c r="CV38" s="6">
        <v>-27.7135</v>
      </c>
      <c r="CW38" s="6"/>
      <c r="CX38" s="6"/>
      <c r="CY38" s="6"/>
      <c r="CZ38" s="6">
        <v>-24.861000000000001</v>
      </c>
      <c r="DA38" s="6">
        <v>-25.45</v>
      </c>
      <c r="DB38" s="6">
        <v>-23.468</v>
      </c>
      <c r="DC38" s="6">
        <v>-25.646000000000001</v>
      </c>
      <c r="DD38" s="6">
        <v>-26.262999999999998</v>
      </c>
      <c r="DE38" s="6">
        <v>-26.757999999999999</v>
      </c>
      <c r="DF38" s="6">
        <v>-27.030999999999999</v>
      </c>
      <c r="DG38" s="6">
        <v>-27.643000000000001</v>
      </c>
      <c r="DH38" s="6">
        <v>-27.7</v>
      </c>
      <c r="DI38" s="6">
        <v>-27.765000000000001</v>
      </c>
      <c r="DJ38" s="6">
        <v>-28</v>
      </c>
      <c r="DK38" s="6">
        <v>-28.213000000000001</v>
      </c>
    </row>
    <row r="39" spans="1:115" x14ac:dyDescent="0.3">
      <c r="A39" s="1">
        <v>37</v>
      </c>
      <c r="B39" s="2" t="s">
        <v>47</v>
      </c>
      <c r="C39" s="2">
        <v>3504323441</v>
      </c>
      <c r="D39" s="2" t="s">
        <v>34</v>
      </c>
      <c r="E39" s="2" t="s">
        <v>8</v>
      </c>
      <c r="F39" s="2" t="s">
        <v>9</v>
      </c>
      <c r="G39" s="2" t="s">
        <v>274</v>
      </c>
      <c r="H39" s="2">
        <v>36.101481399999997</v>
      </c>
      <c r="I39" s="2">
        <v>-98.945212799999993</v>
      </c>
      <c r="J39" s="3">
        <v>11311</v>
      </c>
      <c r="K39" s="3">
        <v>3447.5926896770338</v>
      </c>
      <c r="L39" s="2">
        <v>48</v>
      </c>
      <c r="M39" s="3">
        <v>16191</v>
      </c>
      <c r="N39" s="2">
        <v>-29.61</v>
      </c>
      <c r="O39" s="2">
        <v>8.3000000000000007</v>
      </c>
      <c r="P39" s="6">
        <v>0.36263184329482673</v>
      </c>
      <c r="Q39" s="6">
        <v>0.3745398773006135</v>
      </c>
      <c r="R39" s="6">
        <v>1.1826371826371826</v>
      </c>
      <c r="S39" s="21">
        <v>0.26800000000000002</v>
      </c>
      <c r="T39" s="21">
        <v>0.55400000000000005</v>
      </c>
      <c r="U39" s="21">
        <v>0.17799999999999999</v>
      </c>
      <c r="V39" s="8">
        <v>4.9278871918779501</v>
      </c>
      <c r="W39" s="8">
        <v>13.9013801038859</v>
      </c>
      <c r="X39" s="8">
        <v>17.046194645122899</v>
      </c>
      <c r="Y39" s="8">
        <v>5.5679690363655396</v>
      </c>
      <c r="Z39" s="8">
        <v>35.549411373466</v>
      </c>
      <c r="AA39" s="8">
        <v>26.622509601521099</v>
      </c>
      <c r="AB39" s="8">
        <v>22.283305397926</v>
      </c>
      <c r="AC39" s="8">
        <v>9.4595748671782403</v>
      </c>
      <c r="AD39" s="8">
        <v>9.5814504713676296</v>
      </c>
      <c r="AE39" s="8">
        <v>10.490130675384</v>
      </c>
      <c r="AF39" s="8">
        <v>10.772146933598799</v>
      </c>
      <c r="AG39" s="8">
        <v>11.385720779542</v>
      </c>
      <c r="AH39" s="8">
        <v>9.8566922204738496</v>
      </c>
      <c r="AI39" s="8">
        <v>9.5698245396070494</v>
      </c>
      <c r="AJ39" s="8">
        <v>7.5067679834837904</v>
      </c>
      <c r="AK39" s="8">
        <v>6.6068727880534697</v>
      </c>
      <c r="AL39" s="8">
        <v>60.6459737249005</v>
      </c>
      <c r="AM39" s="8">
        <v>2.3968431758809698</v>
      </c>
      <c r="AN39" s="6">
        <v>3.1418862050416099</v>
      </c>
      <c r="AO39" s="6">
        <v>0.99021469912670901</v>
      </c>
      <c r="AP39" s="6">
        <v>1.26082355813285</v>
      </c>
      <c r="AQ39" s="6">
        <v>2.0125318301261501</v>
      </c>
      <c r="AR39" s="6">
        <v>3.3392429526540099</v>
      </c>
      <c r="AS39" s="6">
        <v>0.87450171290063405</v>
      </c>
      <c r="AT39" s="6">
        <v>0</v>
      </c>
      <c r="AU39" s="6">
        <v>0</v>
      </c>
      <c r="AV39" s="6">
        <v>0</v>
      </c>
      <c r="AW39" s="6">
        <v>0</v>
      </c>
      <c r="AX39" s="6">
        <v>0</v>
      </c>
      <c r="AY39" s="6">
        <v>0</v>
      </c>
      <c r="AZ39" s="6">
        <v>0</v>
      </c>
      <c r="BA39" s="6">
        <v>0</v>
      </c>
      <c r="BB39" s="6">
        <v>0</v>
      </c>
      <c r="BC39" s="6">
        <v>0</v>
      </c>
      <c r="BD39" s="6">
        <f>IF(Table3[[#This Row],[C26TT(S) ppm]]=0,"",Table3[[#This Row],[C24TET ppm]]/Table3[[#This Row],[C26TT(S) ppm]])</f>
        <v>0.25337747304028052</v>
      </c>
      <c r="BE39" s="22">
        <f t="shared" si="1"/>
        <v>0.95899969154842712</v>
      </c>
      <c r="BF39" s="6" t="str">
        <f>IF(SUM(Table3[[#This Row],[C31H (S) ppm]:[C35H (R) ppm]])=0,"",SUM(Table3[[#This Row],[C31H (S) ppm]:[C31H (R) ppm]])/SUM(Table3[[#This Row],[C31H (S) ppm]:[C35H (R) ppm]]))</f>
        <v/>
      </c>
      <c r="BG39" s="6" t="str">
        <f>IF(SUM(Table3[[#This Row],[C31H (S) ppm]:[C35H (R) ppm]])=0,"",SUM(Table3[[#This Row],[C32H (S) ppm]:[C32H (R) ppm]])/SUM(Table3[[#This Row],[C31H (S) ppm]:[C35H (R) ppm]]))</f>
        <v/>
      </c>
      <c r="BH39" s="6" t="str">
        <f>IF(SUM(Table3[[#This Row],[C31H (S) ppm]:[C35H (R) ppm]])=0,"",SUM(Table3[[#This Row],[C33H (S) ppm]:[C33H (R) ppm]])/SUM(Table3[[#This Row],[C31H (S) ppm]:[C35H (R) ppm]]))</f>
        <v/>
      </c>
      <c r="BI39" s="6" t="str">
        <f>IF(SUM(Table3[[#This Row],[C31H (S) ppm]:[C35H (R) ppm]])=0,"",SUM(Table3[[#This Row],[C34H (S) ppm]:[C34H (R) ppm]])/SUM(Table3[[#This Row],[C31H (S) ppm]:[C35H (R) ppm]]))</f>
        <v/>
      </c>
      <c r="BJ39" s="6" t="str">
        <f>IF(SUM(Table3[[#This Row],[C31H (S) ppm]:[C35H (R) ppm]])=0,"",SUM(Table3[[#This Row],[C35H (S) ppm]:[C35H (R) ppm]])/SUM(Table3[[#This Row],[C31H (S) ppm]:[C35H (R) ppm]]))</f>
        <v/>
      </c>
      <c r="BK39" s="6" t="str">
        <f>IF(Table3[[#This Row],[C34H (S) ppm]]=0,"",Table3[[#This Row],[C35H (S) ppm]]/Table3[[#This Row],[C34H (S) ppm]])</f>
        <v/>
      </c>
      <c r="BL39" s="6" t="str">
        <f>Table3[[#This Row],[C35HHI]]</f>
        <v/>
      </c>
      <c r="BM39" s="6" t="str">
        <f>IF(SUM(Table3[[#This Row],[C31H (S) ppm]:[C35H (R) ppm]])=0,"",Table3[[#This Row],[C29H ppm]]/Table3[[#This Row],[C30H ppm]])</f>
        <v/>
      </c>
      <c r="BN39" s="6" t="str">
        <f>IF(SUM(Table3[[#This Row],[C31H (S) ppm]:[C35H (R) ppm]])=0,"",SUM(Table3[[#This Row],[C31H (S) ppm]:[C35H (R) ppm]])/Table3[[#This Row],[C30H ppm]])</f>
        <v/>
      </c>
      <c r="BO39" s="21">
        <v>0.285391757572583</v>
      </c>
      <c r="BP39" s="21">
        <v>0.22599559984809001</v>
      </c>
      <c r="BQ39" s="21">
        <v>0.48861264257932702</v>
      </c>
      <c r="BR39" s="6">
        <v>3.9189386428035801E-2</v>
      </c>
      <c r="BS39" s="6">
        <v>0.22554875011900999</v>
      </c>
      <c r="BT39" s="6">
        <v>0.18444212369374102</v>
      </c>
      <c r="BU39" s="6">
        <v>0.79725930613969431</v>
      </c>
      <c r="BV39" s="6">
        <v>0.85705900707653138</v>
      </c>
      <c r="BW39" s="6">
        <v>0.96178966589131576</v>
      </c>
      <c r="BX39" s="7">
        <v>0.32594913105094353</v>
      </c>
      <c r="BY39" s="7">
        <v>0.34406333578407872</v>
      </c>
      <c r="BZ39" s="7">
        <v>0.32998753316497781</v>
      </c>
      <c r="CA39" s="21">
        <v>1.0634868690174262</v>
      </c>
      <c r="CB39" s="6">
        <v>0.9060983143588387</v>
      </c>
      <c r="CC39" s="8">
        <v>123.21015367833994</v>
      </c>
      <c r="CD39" s="8">
        <v>28.331022864863918</v>
      </c>
      <c r="CE39" s="6">
        <v>2.7335780280977091</v>
      </c>
      <c r="CF39" s="6">
        <v>3.1450277588389985</v>
      </c>
      <c r="CG39" s="6">
        <v>1.055573716900948</v>
      </c>
      <c r="CH39" s="8">
        <v>11.9846310912534</v>
      </c>
      <c r="CI39" s="8">
        <v>16.109402599384001</v>
      </c>
      <c r="CJ39" s="6">
        <v>-29.46</v>
      </c>
      <c r="CK39" s="6">
        <v>-27.248000000000001</v>
      </c>
      <c r="CL39" s="6">
        <v>-28.123999999999999</v>
      </c>
      <c r="CM39" s="6">
        <v>-27.506</v>
      </c>
      <c r="CN39" s="6">
        <v>-28.177</v>
      </c>
      <c r="CO39" s="6">
        <v>-28.071000000000002</v>
      </c>
      <c r="CP39" s="6">
        <v>-28.388000000000002</v>
      </c>
      <c r="CQ39" s="6">
        <v>-27.341999999999999</v>
      </c>
      <c r="CR39" s="6">
        <v>-26.695</v>
      </c>
      <c r="CS39" s="6">
        <v>-29.282</v>
      </c>
      <c r="CT39" s="6">
        <v>-29.001000000000001</v>
      </c>
      <c r="CU39" s="6">
        <v>-27.4</v>
      </c>
      <c r="CV39" s="6">
        <v>-27.9</v>
      </c>
      <c r="CW39" s="6">
        <v>-26.4</v>
      </c>
      <c r="CX39" s="6">
        <v>-26.527999999999999</v>
      </c>
      <c r="CY39" s="6">
        <v>-26.3</v>
      </c>
      <c r="CZ39" s="6">
        <v>-29.164000000000001</v>
      </c>
      <c r="DA39" s="6">
        <v>-29.870999999999999</v>
      </c>
      <c r="DB39" s="6">
        <v>-27.97</v>
      </c>
      <c r="DC39" s="6">
        <v>-29.023</v>
      </c>
      <c r="DD39" s="6">
        <v>-29.251000000000001</v>
      </c>
      <c r="DE39" s="6">
        <v>-29.242999999999999</v>
      </c>
      <c r="DF39" s="6">
        <v>-29.597000000000001</v>
      </c>
      <c r="DG39" s="6">
        <v>-30.2</v>
      </c>
      <c r="DH39" s="6">
        <v>-30.5</v>
      </c>
      <c r="DI39" s="6">
        <v>-30.681999999999999</v>
      </c>
      <c r="DJ39" s="6">
        <v>-30.614999999999998</v>
      </c>
      <c r="DK39" s="6">
        <v>-30.6</v>
      </c>
    </row>
    <row r="40" spans="1:115" x14ac:dyDescent="0.3">
      <c r="A40" s="1">
        <v>38</v>
      </c>
      <c r="B40" s="2" t="s">
        <v>48</v>
      </c>
      <c r="C40" s="2">
        <v>3504323405</v>
      </c>
      <c r="D40" s="2" t="s">
        <v>34</v>
      </c>
      <c r="E40" s="2" t="s">
        <v>8</v>
      </c>
      <c r="F40" s="2" t="s">
        <v>9</v>
      </c>
      <c r="G40" s="2" t="s">
        <v>274</v>
      </c>
      <c r="H40" s="2">
        <v>36.085192900000003</v>
      </c>
      <c r="I40" s="2">
        <v>-98.907423300000005</v>
      </c>
      <c r="J40" s="3">
        <v>11229</v>
      </c>
      <c r="K40" s="3">
        <v>3422.5990904768291</v>
      </c>
      <c r="L40" s="2">
        <v>57</v>
      </c>
      <c r="M40" s="3">
        <v>34472</v>
      </c>
      <c r="N40" s="2">
        <v>-29.03</v>
      </c>
      <c r="O40" s="2">
        <v>9.3000000000000007</v>
      </c>
      <c r="P40" s="6">
        <v>0.37350549976087993</v>
      </c>
      <c r="Q40" s="6">
        <v>0.36719636776390469</v>
      </c>
      <c r="R40" s="6">
        <v>1.2071097372488406</v>
      </c>
      <c r="S40" s="21">
        <v>0.27800000000000002</v>
      </c>
      <c r="T40" s="21">
        <v>0.504</v>
      </c>
      <c r="U40" s="21">
        <v>0.218</v>
      </c>
      <c r="V40" s="8">
        <v>9.2963394030411095</v>
      </c>
      <c r="W40" s="8">
        <v>24.113478505725499</v>
      </c>
      <c r="X40" s="8">
        <v>19.683424066078501</v>
      </c>
      <c r="Y40" s="8">
        <v>5.2366247418809797</v>
      </c>
      <c r="Z40" s="8">
        <v>36.209498779801002</v>
      </c>
      <c r="AA40" s="8">
        <v>26.909780364182499</v>
      </c>
      <c r="AB40" s="8">
        <v>21.571954195607301</v>
      </c>
      <c r="AC40" s="8">
        <v>9.5218884925849405</v>
      </c>
      <c r="AD40" s="8">
        <v>10.059996245541599</v>
      </c>
      <c r="AE40" s="8">
        <v>7.9200675802515503</v>
      </c>
      <c r="AF40" s="8">
        <v>8.2814529754082997</v>
      </c>
      <c r="AG40" s="8">
        <v>14.603754458419401</v>
      </c>
      <c r="AH40" s="8">
        <v>8.2784118640886106</v>
      </c>
      <c r="AI40" s="8">
        <v>8.6360803454101696</v>
      </c>
      <c r="AJ40" s="8">
        <v>5.5464801952318403</v>
      </c>
      <c r="AK40" s="8">
        <v>6.67287403792003</v>
      </c>
      <c r="AL40" s="8">
        <v>42.802628120893601</v>
      </c>
      <c r="AM40" s="8">
        <v>1.2024216256805</v>
      </c>
      <c r="AN40" s="6">
        <v>2.2095363243852102</v>
      </c>
      <c r="AO40" s="6">
        <v>0.27251736437018997</v>
      </c>
      <c r="AP40" s="6">
        <v>1.7275201802139999</v>
      </c>
      <c r="AQ40" s="6">
        <v>1.80912333395908</v>
      </c>
      <c r="AR40" s="6">
        <v>2.3884550403604301</v>
      </c>
      <c r="AS40" s="6">
        <v>0.70182091233339605</v>
      </c>
      <c r="AT40" s="6">
        <v>0</v>
      </c>
      <c r="AU40" s="6">
        <v>0</v>
      </c>
      <c r="AV40" s="6">
        <v>0</v>
      </c>
      <c r="AW40" s="6">
        <v>0</v>
      </c>
      <c r="AX40" s="6">
        <v>0</v>
      </c>
      <c r="AY40" s="6">
        <v>0</v>
      </c>
      <c r="AZ40" s="6">
        <v>0</v>
      </c>
      <c r="BA40" s="6">
        <v>0</v>
      </c>
      <c r="BB40" s="6">
        <v>0</v>
      </c>
      <c r="BC40" s="6">
        <v>0</v>
      </c>
      <c r="BD40" s="6">
        <f>IF(Table3[[#This Row],[C26TT(S) ppm]]=0,"",Table3[[#This Row],[C24TET ppm]]/Table3[[#This Row],[C26TT(S) ppm]])</f>
        <v>0.12627974236590481</v>
      </c>
      <c r="BE40" s="22">
        <f t="shared" si="1"/>
        <v>0.96681052976956661</v>
      </c>
      <c r="BF40" s="6" t="str">
        <f>IF(SUM(Table3[[#This Row],[C31H (S) ppm]:[C35H (R) ppm]])=0,"",SUM(Table3[[#This Row],[C31H (S) ppm]:[C31H (R) ppm]])/SUM(Table3[[#This Row],[C31H (S) ppm]:[C35H (R) ppm]]))</f>
        <v/>
      </c>
      <c r="BG40" s="6" t="str">
        <f>IF(SUM(Table3[[#This Row],[C31H (S) ppm]:[C35H (R) ppm]])=0,"",SUM(Table3[[#This Row],[C32H (S) ppm]:[C32H (R) ppm]])/SUM(Table3[[#This Row],[C31H (S) ppm]:[C35H (R) ppm]]))</f>
        <v/>
      </c>
      <c r="BH40" s="6" t="str">
        <f>IF(SUM(Table3[[#This Row],[C31H (S) ppm]:[C35H (R) ppm]])=0,"",SUM(Table3[[#This Row],[C33H (S) ppm]:[C33H (R) ppm]])/SUM(Table3[[#This Row],[C31H (S) ppm]:[C35H (R) ppm]]))</f>
        <v/>
      </c>
      <c r="BI40" s="6" t="str">
        <f>IF(SUM(Table3[[#This Row],[C31H (S) ppm]:[C35H (R) ppm]])=0,"",SUM(Table3[[#This Row],[C34H (S) ppm]:[C34H (R) ppm]])/SUM(Table3[[#This Row],[C31H (S) ppm]:[C35H (R) ppm]]))</f>
        <v/>
      </c>
      <c r="BJ40" s="6" t="str">
        <f>IF(SUM(Table3[[#This Row],[C31H (S) ppm]:[C35H (R) ppm]])=0,"",SUM(Table3[[#This Row],[C35H (S) ppm]:[C35H (R) ppm]])/SUM(Table3[[#This Row],[C31H (S) ppm]:[C35H (R) ppm]]))</f>
        <v/>
      </c>
      <c r="BK40" s="6" t="str">
        <f>IF(Table3[[#This Row],[C34H (S) ppm]]=0,"",Table3[[#This Row],[C35H (S) ppm]]/Table3[[#This Row],[C34H (S) ppm]])</f>
        <v/>
      </c>
      <c r="BL40" s="6" t="str">
        <f>Table3[[#This Row],[C35HHI]]</f>
        <v/>
      </c>
      <c r="BM40" s="6" t="str">
        <f>IF(SUM(Table3[[#This Row],[C31H (S) ppm]:[C35H (R) ppm]])=0,"",Table3[[#This Row],[C29H ppm]]/Table3[[#This Row],[C30H ppm]])</f>
        <v/>
      </c>
      <c r="BN40" s="6" t="str">
        <f>IF(SUM(Table3[[#This Row],[C31H (S) ppm]:[C35H (R) ppm]])=0,"",SUM(Table3[[#This Row],[C31H (S) ppm]:[C35H (R) ppm]])/Table3[[#This Row],[C30H ppm]])</f>
        <v/>
      </c>
      <c r="BO40" s="21">
        <v>0.32497289872539797</v>
      </c>
      <c r="BP40" s="21">
        <v>0.21573287906435001</v>
      </c>
      <c r="BQ40" s="21">
        <v>0.45929422221025201</v>
      </c>
      <c r="BR40" s="6">
        <v>4.8675343974992999E-2</v>
      </c>
      <c r="BS40" s="6">
        <v>0.307022476831665</v>
      </c>
      <c r="BT40" s="6">
        <v>0.28321286085402275</v>
      </c>
      <c r="BU40" s="6">
        <v>0.77754291235911654</v>
      </c>
      <c r="BV40" s="6">
        <v>0.91652481823556631</v>
      </c>
      <c r="BW40" s="6">
        <v>0.96759734930257391</v>
      </c>
      <c r="BX40" s="7">
        <v>0.29800321275341102</v>
      </c>
      <c r="BY40" s="7">
        <v>0.36346814697330165</v>
      </c>
      <c r="BZ40" s="7">
        <v>0.33852864027328738</v>
      </c>
      <c r="CA40" s="21">
        <v>1.0867170864233791</v>
      </c>
      <c r="CB40" s="6">
        <v>0.97224222062235033</v>
      </c>
      <c r="CC40" s="8">
        <v>127.07738463560214</v>
      </c>
      <c r="CD40" s="8">
        <v>30.793216017640418</v>
      </c>
      <c r="CE40" s="6">
        <v>3.7125432916729406</v>
      </c>
      <c r="CF40" s="6">
        <v>2.9414184630574294</v>
      </c>
      <c r="CG40" s="6">
        <v>1.2196786189485176</v>
      </c>
      <c r="CH40" s="8">
        <v>7.7811901633189402</v>
      </c>
      <c r="CI40" s="8">
        <v>27.682135460859801</v>
      </c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</row>
    <row r="41" spans="1:115" x14ac:dyDescent="0.3">
      <c r="A41" s="1">
        <v>39</v>
      </c>
      <c r="B41" s="2" t="s">
        <v>49</v>
      </c>
      <c r="C41" s="2">
        <v>3504323406</v>
      </c>
      <c r="D41" s="2" t="s">
        <v>34</v>
      </c>
      <c r="E41" s="2" t="s">
        <v>8</v>
      </c>
      <c r="F41" s="2" t="s">
        <v>9</v>
      </c>
      <c r="G41" s="2" t="s">
        <v>274</v>
      </c>
      <c r="H41" s="2">
        <v>36.085761300000001</v>
      </c>
      <c r="I41" s="2">
        <v>-98.880742400000003</v>
      </c>
      <c r="J41" s="3">
        <v>11353</v>
      </c>
      <c r="K41" s="3">
        <v>3460.3942892673826</v>
      </c>
      <c r="L41" s="2">
        <v>46</v>
      </c>
      <c r="M41" s="3">
        <v>24489</v>
      </c>
      <c r="N41" s="2">
        <v>-29.48</v>
      </c>
      <c r="O41" s="2">
        <v>13.3</v>
      </c>
      <c r="P41" s="6">
        <v>0.39918533604887985</v>
      </c>
      <c r="Q41" s="6">
        <v>0.33268292682926831</v>
      </c>
      <c r="R41" s="6">
        <v>1.4369501466275658</v>
      </c>
      <c r="S41" s="21">
        <v>0.30599999999999999</v>
      </c>
      <c r="T41" s="21">
        <v>0.42799999999999999</v>
      </c>
      <c r="U41" s="21">
        <v>0.26500000000000001</v>
      </c>
      <c r="V41" s="8">
        <v>7.2901763490213201</v>
      </c>
      <c r="W41" s="8">
        <v>12.433707960724799</v>
      </c>
      <c r="X41" s="8">
        <v>10.548202310329099</v>
      </c>
      <c r="Y41" s="8">
        <v>3.6551119059558901</v>
      </c>
      <c r="Z41" s="8">
        <v>21.5350472852564</v>
      </c>
      <c r="AA41" s="8">
        <v>15.5913399867765</v>
      </c>
      <c r="AB41" s="8">
        <v>11.4894933413579</v>
      </c>
      <c r="AC41" s="8">
        <v>6.0930713384007298</v>
      </c>
      <c r="AD41" s="8">
        <v>5.3597205279259201</v>
      </c>
      <c r="AE41" s="8">
        <v>5.7372810790296302</v>
      </c>
      <c r="AF41" s="8">
        <v>6.03794081545196</v>
      </c>
      <c r="AG41" s="8">
        <v>9.4115529299876002</v>
      </c>
      <c r="AH41" s="8">
        <v>6.4031805299875701</v>
      </c>
      <c r="AI41" s="8">
        <v>7.1940633824032396</v>
      </c>
      <c r="AJ41" s="8">
        <v>6.1254396378592899</v>
      </c>
      <c r="AK41" s="8">
        <v>5.8842435999584097</v>
      </c>
      <c r="AL41" s="8">
        <v>57.1535416649319</v>
      </c>
      <c r="AM41" s="8">
        <v>0.278732823885884</v>
      </c>
      <c r="AN41" s="6">
        <v>1.0503513174302499</v>
      </c>
      <c r="AO41" s="6">
        <v>0.49810636311953899</v>
      </c>
      <c r="AP41" s="6">
        <v>0.79490278638068301</v>
      </c>
      <c r="AQ41" s="6">
        <v>0.61844334739692397</v>
      </c>
      <c r="AR41" s="6">
        <v>1.2779735523323701</v>
      </c>
      <c r="AS41" s="6">
        <v>0.73810164152437197</v>
      </c>
      <c r="AT41" s="6">
        <v>0</v>
      </c>
      <c r="AU41" s="6">
        <v>0</v>
      </c>
      <c r="AV41" s="6">
        <v>0</v>
      </c>
      <c r="AW41" s="6">
        <v>0</v>
      </c>
      <c r="AX41" s="6">
        <v>0</v>
      </c>
      <c r="AY41" s="6">
        <v>0</v>
      </c>
      <c r="AZ41" s="6">
        <v>0</v>
      </c>
      <c r="BA41" s="6">
        <v>0</v>
      </c>
      <c r="BB41" s="6">
        <v>0</v>
      </c>
      <c r="BC41" s="6">
        <v>0</v>
      </c>
      <c r="BD41" s="6">
        <f>IF(Table3[[#This Row],[C26TT(S) ppm]]=0,"",Table3[[#This Row],[C24TET ppm]]/Table3[[#This Row],[C26TT(S) ppm]])</f>
        <v>4.574586582126642E-2</v>
      </c>
      <c r="BE41" s="22">
        <f t="shared" si="1"/>
        <v>0.97546888117114616</v>
      </c>
      <c r="BF41" s="6" t="str">
        <f>IF(SUM(Table3[[#This Row],[C31H (S) ppm]:[C35H (R) ppm]])=0,"",SUM(Table3[[#This Row],[C31H (S) ppm]:[C31H (R) ppm]])/SUM(Table3[[#This Row],[C31H (S) ppm]:[C35H (R) ppm]]))</f>
        <v/>
      </c>
      <c r="BG41" s="6" t="str">
        <f>IF(SUM(Table3[[#This Row],[C31H (S) ppm]:[C35H (R) ppm]])=0,"",SUM(Table3[[#This Row],[C32H (S) ppm]:[C32H (R) ppm]])/SUM(Table3[[#This Row],[C31H (S) ppm]:[C35H (R) ppm]]))</f>
        <v/>
      </c>
      <c r="BH41" s="6" t="str">
        <f>IF(SUM(Table3[[#This Row],[C31H (S) ppm]:[C35H (R) ppm]])=0,"",SUM(Table3[[#This Row],[C33H (S) ppm]:[C33H (R) ppm]])/SUM(Table3[[#This Row],[C31H (S) ppm]:[C35H (R) ppm]]))</f>
        <v/>
      </c>
      <c r="BI41" s="6" t="str">
        <f>IF(SUM(Table3[[#This Row],[C31H (S) ppm]:[C35H (R) ppm]])=0,"",SUM(Table3[[#This Row],[C34H (S) ppm]:[C34H (R) ppm]])/SUM(Table3[[#This Row],[C31H (S) ppm]:[C35H (R) ppm]]))</f>
        <v/>
      </c>
      <c r="BJ41" s="6" t="str">
        <f>IF(SUM(Table3[[#This Row],[C31H (S) ppm]:[C35H (R) ppm]])=0,"",SUM(Table3[[#This Row],[C35H (S) ppm]:[C35H (R) ppm]])/SUM(Table3[[#This Row],[C31H (S) ppm]:[C35H (R) ppm]]))</f>
        <v/>
      </c>
      <c r="BK41" s="6" t="str">
        <f>IF(Table3[[#This Row],[C34H (S) ppm]]=0,"",Table3[[#This Row],[C35H (S) ppm]]/Table3[[#This Row],[C34H (S) ppm]])</f>
        <v/>
      </c>
      <c r="BL41" s="6" t="str">
        <f>Table3[[#This Row],[C35HHI]]</f>
        <v/>
      </c>
      <c r="BM41" s="6" t="str">
        <f>IF(SUM(Table3[[#This Row],[C31H (S) ppm]:[C35H (R) ppm]])=0,"",Table3[[#This Row],[C29H ppm]]/Table3[[#This Row],[C30H ppm]])</f>
        <v/>
      </c>
      <c r="BN41" s="6" t="str">
        <f>IF(SUM(Table3[[#This Row],[C31H (S) ppm]:[C35H (R) ppm]])=0,"",SUM(Table3[[#This Row],[C31H (S) ppm]:[C35H (R) ppm]])/Table3[[#This Row],[C30H ppm]])</f>
        <v/>
      </c>
      <c r="BO41" s="21">
        <v>0.39307323289503499</v>
      </c>
      <c r="BP41" s="21">
        <v>0.129309482309203</v>
      </c>
      <c r="BQ41" s="21">
        <v>0.47761728479576199</v>
      </c>
      <c r="BR41" s="6">
        <v>4.3801611278952698E-2</v>
      </c>
      <c r="BS41" s="6">
        <v>0.44994148512098803</v>
      </c>
      <c r="BT41" s="6">
        <v>1.8085863522512065</v>
      </c>
      <c r="BU41" s="6">
        <v>0.80794278607785763</v>
      </c>
      <c r="BV41" s="6">
        <v>0.96325016521293882</v>
      </c>
      <c r="BW41" s="6">
        <v>0.97266207949872097</v>
      </c>
      <c r="BX41" s="7">
        <v>0.32071261134552276</v>
      </c>
      <c r="BY41" s="7">
        <v>0.40262541022034692</v>
      </c>
      <c r="BZ41" s="7">
        <v>0.27666197843413032</v>
      </c>
      <c r="CA41" s="21">
        <v>1.0648706132577102</v>
      </c>
      <c r="CB41" s="6">
        <v>0.94324499030381381</v>
      </c>
      <c r="CC41" s="8">
        <v>127.13824652223167</v>
      </c>
      <c r="CD41" s="8">
        <v>30.406027389500217</v>
      </c>
      <c r="CE41" s="6">
        <v>3.2248444539798324</v>
      </c>
      <c r="CF41" s="6">
        <v>2.942708333333333</v>
      </c>
      <c r="CG41" s="6">
        <v>1.2554087241258332</v>
      </c>
      <c r="CH41" s="8">
        <v>3.2780734241982801</v>
      </c>
      <c r="CI41" s="8">
        <v>13.4277451456883</v>
      </c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</row>
    <row r="42" spans="1:115" x14ac:dyDescent="0.3">
      <c r="A42" s="1">
        <v>40</v>
      </c>
      <c r="B42" s="2" t="s">
        <v>50</v>
      </c>
      <c r="C42" s="2">
        <v>3504323413</v>
      </c>
      <c r="D42" s="2" t="s">
        <v>34</v>
      </c>
      <c r="E42" s="2" t="s">
        <v>8</v>
      </c>
      <c r="F42" s="2" t="s">
        <v>9</v>
      </c>
      <c r="G42" s="2" t="s">
        <v>274</v>
      </c>
      <c r="H42" s="2">
        <v>36.072722900000002</v>
      </c>
      <c r="I42" s="2">
        <v>-98.907881099999997</v>
      </c>
      <c r="J42" s="3">
        <v>10655</v>
      </c>
      <c r="K42" s="3">
        <v>3247.6438960753953</v>
      </c>
      <c r="L42" s="2">
        <v>50</v>
      </c>
      <c r="M42" s="3">
        <v>25738</v>
      </c>
      <c r="N42" s="2">
        <v>-29.48</v>
      </c>
      <c r="O42" s="2">
        <v>12.4</v>
      </c>
      <c r="P42" s="6">
        <v>0.45091514143094841</v>
      </c>
      <c r="Q42" s="6">
        <v>0.42287513116474296</v>
      </c>
      <c r="R42" s="6">
        <v>1.1207609594706369</v>
      </c>
      <c r="S42" s="21">
        <v>0.30399999999999999</v>
      </c>
      <c r="T42" s="21">
        <v>0.46500000000000002</v>
      </c>
      <c r="U42" s="21">
        <v>0.23100000000000001</v>
      </c>
      <c r="V42" s="8">
        <v>8.0296821764678903</v>
      </c>
      <c r="W42" s="8">
        <v>15.7869731172554</v>
      </c>
      <c r="X42" s="8">
        <v>17.071847263380501</v>
      </c>
      <c r="Y42" s="8">
        <v>5.9363581343872003</v>
      </c>
      <c r="Z42" s="8">
        <v>35.092246224624901</v>
      </c>
      <c r="AA42" s="8">
        <v>26.289400014949599</v>
      </c>
      <c r="AB42" s="8">
        <v>21.585052335632799</v>
      </c>
      <c r="AC42" s="8">
        <v>9.0736749717283907</v>
      </c>
      <c r="AD42" s="8">
        <v>9.5309589199642204</v>
      </c>
      <c r="AE42" s="8">
        <v>9.6072597154272596</v>
      </c>
      <c r="AF42" s="8">
        <v>10.368835402566001</v>
      </c>
      <c r="AG42" s="8">
        <v>13.7732050240279</v>
      </c>
      <c r="AH42" s="8">
        <v>13.625941884661501</v>
      </c>
      <c r="AI42" s="8">
        <v>11.5046235234263</v>
      </c>
      <c r="AJ42" s="8">
        <v>9.1327885572918994</v>
      </c>
      <c r="AK42" s="8">
        <v>8.27707383411256</v>
      </c>
      <c r="AL42" s="8">
        <v>79.224444031857104</v>
      </c>
      <c r="AM42" s="8">
        <v>0.90779717742032695</v>
      </c>
      <c r="AN42" s="6">
        <v>2.42508927559575</v>
      </c>
      <c r="AO42" s="6">
        <v>0.69035293096422501</v>
      </c>
      <c r="AP42" s="6">
        <v>2.3381115770133101</v>
      </c>
      <c r="AQ42" s="6">
        <v>1.64958153194752</v>
      </c>
      <c r="AR42" s="6">
        <v>3.1723422878182501</v>
      </c>
      <c r="AS42" s="6">
        <v>2.03863746512766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f>IF(Table3[[#This Row],[C26TT(S) ppm]]=0,"",Table3[[#This Row],[C24TET ppm]]/Table3[[#This Row],[C26TT(S) ppm]])</f>
        <v>0.1000473545998536</v>
      </c>
      <c r="BE42" s="22">
        <f t="shared" si="1"/>
        <v>0.96105894439080231</v>
      </c>
      <c r="BF42" s="6" t="str">
        <f>IF(SUM(Table3[[#This Row],[C31H (S) ppm]:[C35H (R) ppm]])=0,"",SUM(Table3[[#This Row],[C31H (S) ppm]:[C31H (R) ppm]])/SUM(Table3[[#This Row],[C31H (S) ppm]:[C35H (R) ppm]]))</f>
        <v/>
      </c>
      <c r="BG42" s="6" t="str">
        <f>IF(SUM(Table3[[#This Row],[C31H (S) ppm]:[C35H (R) ppm]])=0,"",SUM(Table3[[#This Row],[C32H (S) ppm]:[C32H (R) ppm]])/SUM(Table3[[#This Row],[C31H (S) ppm]:[C35H (R) ppm]]))</f>
        <v/>
      </c>
      <c r="BH42" s="6" t="str">
        <f>IF(SUM(Table3[[#This Row],[C31H (S) ppm]:[C35H (R) ppm]])=0,"",SUM(Table3[[#This Row],[C33H (S) ppm]:[C33H (R) ppm]])/SUM(Table3[[#This Row],[C31H (S) ppm]:[C35H (R) ppm]]))</f>
        <v/>
      </c>
      <c r="BI42" s="6" t="str">
        <f>IF(SUM(Table3[[#This Row],[C31H (S) ppm]:[C35H (R) ppm]])=0,"",SUM(Table3[[#This Row],[C34H (S) ppm]:[C34H (R) ppm]])/SUM(Table3[[#This Row],[C31H (S) ppm]:[C35H (R) ppm]]))</f>
        <v/>
      </c>
      <c r="BJ42" s="6" t="str">
        <f>IF(SUM(Table3[[#This Row],[C31H (S) ppm]:[C35H (R) ppm]])=0,"",SUM(Table3[[#This Row],[C35H (S) ppm]:[C35H (R) ppm]])/SUM(Table3[[#This Row],[C31H (S) ppm]:[C35H (R) ppm]]))</f>
        <v/>
      </c>
      <c r="BK42" s="6" t="str">
        <f>IF(Table3[[#This Row],[C34H (S) ppm]]=0,"",Table3[[#This Row],[C35H (S) ppm]]/Table3[[#This Row],[C34H (S) ppm]])</f>
        <v/>
      </c>
      <c r="BL42" s="6" t="str">
        <f>Table3[[#This Row],[C35HHI]]</f>
        <v/>
      </c>
      <c r="BM42" s="6" t="str">
        <f>IF(SUM(Table3[[#This Row],[C31H (S) ppm]:[C35H (R) ppm]])=0,"",Table3[[#This Row],[C29H ppm]]/Table3[[#This Row],[C30H ppm]])</f>
        <v/>
      </c>
      <c r="BN42" s="6" t="str">
        <f>IF(SUM(Table3[[#This Row],[C31H (S) ppm]:[C35H (R) ppm]])=0,"",SUM(Table3[[#This Row],[C31H (S) ppm]:[C35H (R) ppm]])/Table3[[#This Row],[C30H ppm]])</f>
        <v/>
      </c>
      <c r="BO42" s="21">
        <v>0.38451714911213802</v>
      </c>
      <c r="BP42" s="21">
        <v>0.17502693122980201</v>
      </c>
      <c r="BQ42" s="21">
        <v>0.44045591965806002</v>
      </c>
      <c r="BR42" s="6">
        <v>5.2975392235102503E-2</v>
      </c>
      <c r="BS42" s="6">
        <v>0.28129687338836301</v>
      </c>
      <c r="BT42" s="6">
        <v>0.26981666689884859</v>
      </c>
      <c r="BU42" s="6">
        <v>0.81932894486958985</v>
      </c>
      <c r="BV42" s="6">
        <v>0.87234205714029622</v>
      </c>
      <c r="BW42" s="6">
        <v>0.97497918632164637</v>
      </c>
      <c r="BX42" s="7">
        <v>0.3800250622956487</v>
      </c>
      <c r="BY42" s="7">
        <v>0.42944387630172698</v>
      </c>
      <c r="BZ42" s="7">
        <v>0.19053106140262432</v>
      </c>
      <c r="CA42" s="21">
        <v>1.0335519032615177</v>
      </c>
      <c r="CB42" s="6">
        <v>0.87060439560439562</v>
      </c>
      <c r="CC42" s="8">
        <v>122.57325613257889</v>
      </c>
      <c r="CD42" s="8">
        <v>27.875167120111442</v>
      </c>
      <c r="CE42" s="6">
        <v>2.0647932881835644</v>
      </c>
      <c r="CF42" s="6">
        <v>3.1361102345640055</v>
      </c>
      <c r="CG42" s="6">
        <v>1.1300409338993329</v>
      </c>
      <c r="CH42" s="8">
        <v>5.9324519503191304</v>
      </c>
      <c r="CI42" s="8">
        <v>21.980851058648199</v>
      </c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</row>
    <row r="43" spans="1:115" x14ac:dyDescent="0.3">
      <c r="A43" s="1">
        <v>41</v>
      </c>
      <c r="B43" s="2" t="s">
        <v>51</v>
      </c>
      <c r="C43" s="2">
        <v>3504323447</v>
      </c>
      <c r="D43" s="2" t="s">
        <v>34</v>
      </c>
      <c r="E43" s="2" t="s">
        <v>8</v>
      </c>
      <c r="F43" s="2" t="s">
        <v>9</v>
      </c>
      <c r="G43" s="2" t="s">
        <v>274</v>
      </c>
      <c r="H43" s="2">
        <v>36.058349300000003</v>
      </c>
      <c r="I43" s="2">
        <v>-98.920704599999993</v>
      </c>
      <c r="J43" s="3">
        <v>11693</v>
      </c>
      <c r="K43" s="3">
        <v>3564.026285951159</v>
      </c>
      <c r="L43" s="2">
        <v>54</v>
      </c>
      <c r="M43" s="3">
        <v>26963</v>
      </c>
      <c r="N43" s="2">
        <v>-28.96</v>
      </c>
      <c r="O43" s="2">
        <v>35.200000000000003</v>
      </c>
      <c r="P43" s="6">
        <v>0.42578759337447225</v>
      </c>
      <c r="Q43" s="6">
        <v>0.37237615449202355</v>
      </c>
      <c r="R43" s="6">
        <v>1.4780157835400225</v>
      </c>
      <c r="S43" s="21">
        <v>0.36499999999999999</v>
      </c>
      <c r="T43" s="21">
        <v>0.371</v>
      </c>
      <c r="U43" s="21">
        <v>0.26400000000000001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 t="str">
        <f>IF(Table3[[#This Row],[C26TT(S) ppm]]=0,"",Table3[[#This Row],[C24TET ppm]]/Table3[[#This Row],[C26TT(S) ppm]])</f>
        <v/>
      </c>
      <c r="BE43" s="22" t="str">
        <f t="shared" si="1"/>
        <v/>
      </c>
      <c r="BF43" s="6" t="str">
        <f>IF(SUM(Table3[[#This Row],[C31H (S) ppm]:[C35H (R) ppm]])=0,"",SUM(Table3[[#This Row],[C31H (S) ppm]:[C31H (R) ppm]])/SUM(Table3[[#This Row],[C31H (S) ppm]:[C35H (R) ppm]]))</f>
        <v/>
      </c>
      <c r="BG43" s="6" t="str">
        <f>IF(SUM(Table3[[#This Row],[C31H (S) ppm]:[C35H (R) ppm]])=0,"",SUM(Table3[[#This Row],[C32H (S) ppm]:[C32H (R) ppm]])/SUM(Table3[[#This Row],[C31H (S) ppm]:[C35H (R) ppm]]))</f>
        <v/>
      </c>
      <c r="BH43" s="6" t="str">
        <f>IF(SUM(Table3[[#This Row],[C31H (S) ppm]:[C35H (R) ppm]])=0,"",SUM(Table3[[#This Row],[C33H (S) ppm]:[C33H (R) ppm]])/SUM(Table3[[#This Row],[C31H (S) ppm]:[C35H (R) ppm]]))</f>
        <v/>
      </c>
      <c r="BI43" s="6" t="str">
        <f>IF(SUM(Table3[[#This Row],[C31H (S) ppm]:[C35H (R) ppm]])=0,"",SUM(Table3[[#This Row],[C34H (S) ppm]:[C34H (R) ppm]])/SUM(Table3[[#This Row],[C31H (S) ppm]:[C35H (R) ppm]]))</f>
        <v/>
      </c>
      <c r="BJ43" s="6" t="str">
        <f>IF(SUM(Table3[[#This Row],[C31H (S) ppm]:[C35H (R) ppm]])=0,"",SUM(Table3[[#This Row],[C35H (S) ppm]:[C35H (R) ppm]])/SUM(Table3[[#This Row],[C31H (S) ppm]:[C35H (R) ppm]]))</f>
        <v/>
      </c>
      <c r="BK43" s="6" t="str">
        <f>IF(Table3[[#This Row],[C34H (S) ppm]]=0,"",Table3[[#This Row],[C35H (S) ppm]]/Table3[[#This Row],[C34H (S) ppm]])</f>
        <v/>
      </c>
      <c r="BL43" s="6" t="str">
        <f>Table3[[#This Row],[C35HHI]]</f>
        <v/>
      </c>
      <c r="BM43" s="6" t="str">
        <f>IF(SUM(Table3[[#This Row],[C31H (S) ppm]:[C35H (R) ppm]])=0,"",Table3[[#This Row],[C29H ppm]]/Table3[[#This Row],[C30H ppm]])</f>
        <v/>
      </c>
      <c r="BN43" s="6" t="str">
        <f>IF(SUM(Table3[[#This Row],[C31H (S) ppm]:[C35H (R) ppm]])=0,"",SUM(Table3[[#This Row],[C31H (S) ppm]:[C35H (R) ppm]])/Table3[[#This Row],[C30H ppm]])</f>
        <v/>
      </c>
      <c r="BO43" s="21">
        <v>0.432070061226071</v>
      </c>
      <c r="BP43" s="21">
        <v>0.120475858327521</v>
      </c>
      <c r="BQ43" s="21">
        <v>0.447454080446408</v>
      </c>
      <c r="BR43" s="6">
        <v>8.3691368107090894E-2</v>
      </c>
      <c r="BS43" s="6">
        <v>0.33706302404604499</v>
      </c>
      <c r="BT43" s="6">
        <v>0.31093746687584434</v>
      </c>
      <c r="BU43" s="6">
        <v>0.83582061158397258</v>
      </c>
      <c r="BV43" s="6">
        <v>0.94734354745568172</v>
      </c>
      <c r="BW43" s="6">
        <v>0.9729973923820977</v>
      </c>
      <c r="BX43" s="7">
        <v>0.31298541286220322</v>
      </c>
      <c r="BY43" s="7">
        <v>0.38405095597456596</v>
      </c>
      <c r="BZ43" s="7">
        <v>0.30296363116323072</v>
      </c>
      <c r="CA43" s="21">
        <v>1.0687939734205105</v>
      </c>
      <c r="CB43" s="6">
        <v>0.96488895839849875</v>
      </c>
      <c r="CC43" s="8">
        <v>128.83923968934823</v>
      </c>
      <c r="CD43" s="8">
        <v>30.105292205272374</v>
      </c>
      <c r="CE43" s="6">
        <v>3.5844507845934377</v>
      </c>
      <c r="CF43" s="6">
        <v>2.8293216630196936</v>
      </c>
      <c r="CG43" s="6">
        <v>1.2270570454465572</v>
      </c>
      <c r="CH43" s="8">
        <v>0.50655071608832802</v>
      </c>
      <c r="CI43" s="8">
        <v>22.129955617391602</v>
      </c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</row>
    <row r="44" spans="1:115" x14ac:dyDescent="0.3">
      <c r="A44" s="1">
        <v>42</v>
      </c>
      <c r="B44" s="2" t="s">
        <v>52</v>
      </c>
      <c r="C44" s="2">
        <v>3504323432</v>
      </c>
      <c r="D44" s="2" t="s">
        <v>34</v>
      </c>
      <c r="E44" s="2" t="s">
        <v>8</v>
      </c>
      <c r="F44" s="2" t="s">
        <v>9</v>
      </c>
      <c r="G44" s="2" t="s">
        <v>274</v>
      </c>
      <c r="H44" s="2">
        <v>36.058353199999999</v>
      </c>
      <c r="I44" s="2">
        <v>-98.909193400000007</v>
      </c>
      <c r="J44" s="3">
        <v>11435</v>
      </c>
      <c r="K44" s="3">
        <v>3485.3878884675878</v>
      </c>
      <c r="L44" s="2">
        <v>54</v>
      </c>
      <c r="M44" s="3">
        <v>36585</v>
      </c>
      <c r="N44" s="2">
        <v>-29.12</v>
      </c>
      <c r="O44" s="2">
        <v>24.2</v>
      </c>
      <c r="P44" s="6">
        <v>0.39397905759162305</v>
      </c>
      <c r="Q44" s="6">
        <v>0.34630183839247541</v>
      </c>
      <c r="R44" s="6">
        <v>1.4864197530864198</v>
      </c>
      <c r="S44" s="21">
        <v>0.33400000000000002</v>
      </c>
      <c r="T44" s="21">
        <v>0.41699999999999998</v>
      </c>
      <c r="U44" s="21">
        <v>0.249</v>
      </c>
      <c r="V44" s="8">
        <v>2.2674252728772299</v>
      </c>
      <c r="W44" s="8">
        <v>6.3060252470879599</v>
      </c>
      <c r="X44" s="8">
        <v>2.3941379157462501</v>
      </c>
      <c r="Y44" s="8">
        <v>1.1574712569765599</v>
      </c>
      <c r="Z44" s="8">
        <v>6.27587007486673</v>
      </c>
      <c r="AA44" s="8">
        <v>5.0981735306629998</v>
      </c>
      <c r="AB44" s="8">
        <v>4.7212643376675301</v>
      </c>
      <c r="AC44" s="8">
        <v>2.2813149279609499</v>
      </c>
      <c r="AD44" s="8">
        <v>2.24604251439309</v>
      </c>
      <c r="AE44" s="8">
        <v>2.3809792951406199</v>
      </c>
      <c r="AF44" s="8">
        <v>3.1878586003329601</v>
      </c>
      <c r="AG44" s="8">
        <v>2.9022068780191099</v>
      </c>
      <c r="AH44" s="8">
        <v>1.9108632061886099</v>
      </c>
      <c r="AI44" s="8">
        <v>2.8321494072021101</v>
      </c>
      <c r="AJ44" s="8">
        <v>3.0398241185196402</v>
      </c>
      <c r="AK44" s="8">
        <v>1.5374264269640701</v>
      </c>
      <c r="AL44" s="8">
        <v>7.8354712143328804</v>
      </c>
      <c r="AM44" s="8">
        <v>0.82277930509080899</v>
      </c>
      <c r="AN44" s="6">
        <v>0.24069310191128299</v>
      </c>
      <c r="AO44" s="6">
        <v>7.8159769615837996E-2</v>
      </c>
      <c r="AP44" s="6">
        <v>0.57958850204604995</v>
      </c>
      <c r="AQ44" s="6">
        <v>0.62326781211195503</v>
      </c>
      <c r="AR44" s="6">
        <v>0.47316206594404803</v>
      </c>
      <c r="AS44" s="6">
        <v>0.31361379110080601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f>IF(Table3[[#This Row],[C26TT(S) ppm]]=0,"",Table3[[#This Row],[C24TET ppm]]/Table3[[#This Row],[C26TT(S) ppm]])</f>
        <v>0.36066011535996612</v>
      </c>
      <c r="BE44" s="22">
        <f t="shared" si="1"/>
        <v>0.96195828401683747</v>
      </c>
      <c r="BF44" s="6" t="str">
        <f>IF(SUM(Table3[[#This Row],[C31H (S) ppm]:[C35H (R) ppm]])=0,"",SUM(Table3[[#This Row],[C31H (S) ppm]:[C31H (R) ppm]])/SUM(Table3[[#This Row],[C31H (S) ppm]:[C35H (R) ppm]]))</f>
        <v/>
      </c>
      <c r="BG44" s="6" t="str">
        <f>IF(SUM(Table3[[#This Row],[C31H (S) ppm]:[C35H (R) ppm]])=0,"",SUM(Table3[[#This Row],[C32H (S) ppm]:[C32H (R) ppm]])/SUM(Table3[[#This Row],[C31H (S) ppm]:[C35H (R) ppm]]))</f>
        <v/>
      </c>
      <c r="BH44" s="6" t="str">
        <f>IF(SUM(Table3[[#This Row],[C31H (S) ppm]:[C35H (R) ppm]])=0,"",SUM(Table3[[#This Row],[C33H (S) ppm]:[C33H (R) ppm]])/SUM(Table3[[#This Row],[C31H (S) ppm]:[C35H (R) ppm]]))</f>
        <v/>
      </c>
      <c r="BI44" s="6" t="str">
        <f>IF(SUM(Table3[[#This Row],[C31H (S) ppm]:[C35H (R) ppm]])=0,"",SUM(Table3[[#This Row],[C34H (S) ppm]:[C34H (R) ppm]])/SUM(Table3[[#This Row],[C31H (S) ppm]:[C35H (R) ppm]]))</f>
        <v/>
      </c>
      <c r="BJ44" s="6" t="str">
        <f>IF(SUM(Table3[[#This Row],[C31H (S) ppm]:[C35H (R) ppm]])=0,"",SUM(Table3[[#This Row],[C35H (S) ppm]:[C35H (R) ppm]])/SUM(Table3[[#This Row],[C31H (S) ppm]:[C35H (R) ppm]]))</f>
        <v/>
      </c>
      <c r="BK44" s="6" t="str">
        <f>IF(Table3[[#This Row],[C34H (S) ppm]]=0,"",Table3[[#This Row],[C35H (S) ppm]]/Table3[[#This Row],[C34H (S) ppm]])</f>
        <v/>
      </c>
      <c r="BL44" s="6" t="str">
        <f>Table3[[#This Row],[C35HHI]]</f>
        <v/>
      </c>
      <c r="BM44" s="6" t="str">
        <f>IF(SUM(Table3[[#This Row],[C31H (S) ppm]:[C35H (R) ppm]])=0,"",Table3[[#This Row],[C29H ppm]]/Table3[[#This Row],[C30H ppm]])</f>
        <v/>
      </c>
      <c r="BN44" s="6" t="str">
        <f>IF(SUM(Table3[[#This Row],[C31H (S) ppm]:[C35H (R) ppm]])=0,"",SUM(Table3[[#This Row],[C31H (S) ppm]:[C35H (R) ppm]])/Table3[[#This Row],[C30H ppm]])</f>
        <v/>
      </c>
      <c r="BO44" s="21">
        <v>0.32047252005913701</v>
      </c>
      <c r="BP44" s="21">
        <v>0.11299143090901299</v>
      </c>
      <c r="BQ44" s="21">
        <v>0.56653604903185095</v>
      </c>
      <c r="BR44" s="6">
        <v>4.3560034046292002E-2</v>
      </c>
      <c r="BS44" s="6">
        <v>0.473183263684126</v>
      </c>
      <c r="BT44" s="6">
        <v>0.21207857302198299</v>
      </c>
      <c r="BU44" s="6">
        <v>0.84959162846052116</v>
      </c>
      <c r="BV44" s="6">
        <v>0.98396596986538909</v>
      </c>
      <c r="BW44" s="6">
        <v>0.97287005273792504</v>
      </c>
      <c r="BX44" s="7">
        <v>0.30168202790970522</v>
      </c>
      <c r="BY44" s="7">
        <v>0.36399941337725483</v>
      </c>
      <c r="BZ44" s="7">
        <v>0.33431855871303995</v>
      </c>
      <c r="CA44" s="21">
        <v>1.0725567225206445</v>
      </c>
      <c r="CB44" s="6">
        <v>0.95309242529534399</v>
      </c>
      <c r="CC44" s="8">
        <v>126.23380268653503</v>
      </c>
      <c r="CD44" s="8">
        <v>30.32860848967929</v>
      </c>
      <c r="CE44" s="6">
        <v>3.5615396800253447</v>
      </c>
      <c r="CF44" s="6">
        <v>2.9407582938388623</v>
      </c>
      <c r="CG44" s="6">
        <v>1.2065664497793733</v>
      </c>
      <c r="CH44" s="8">
        <v>0.97306780987823904</v>
      </c>
      <c r="CI44" s="8">
        <v>15.695609785979499</v>
      </c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</row>
    <row r="45" spans="1:115" x14ac:dyDescent="0.3">
      <c r="A45" s="1">
        <v>43</v>
      </c>
      <c r="B45" s="2" t="s">
        <v>53</v>
      </c>
      <c r="C45" s="2">
        <v>3504323464</v>
      </c>
      <c r="D45" s="2" t="s">
        <v>34</v>
      </c>
      <c r="E45" s="2" t="s">
        <v>8</v>
      </c>
      <c r="F45" s="2" t="s">
        <v>9</v>
      </c>
      <c r="G45" s="2" t="s">
        <v>274</v>
      </c>
      <c r="H45" s="2">
        <v>36.058307399999997</v>
      </c>
      <c r="I45" s="2">
        <v>-98.8953609</v>
      </c>
      <c r="J45" s="3">
        <v>11065</v>
      </c>
      <c r="K45" s="3">
        <v>3372.6118920764193</v>
      </c>
      <c r="L45" s="2">
        <v>49</v>
      </c>
      <c r="M45" s="3">
        <v>19568</v>
      </c>
      <c r="N45" s="2">
        <v>-29.45</v>
      </c>
      <c r="O45" s="2">
        <v>12.1</v>
      </c>
      <c r="P45" s="6">
        <v>0.36799436023968984</v>
      </c>
      <c r="Q45" s="6">
        <v>0.41534504929275612</v>
      </c>
      <c r="R45" s="6">
        <v>1.0773993808049536</v>
      </c>
      <c r="S45" s="21">
        <v>0.28799999999999998</v>
      </c>
      <c r="T45" s="21">
        <v>0.45</v>
      </c>
      <c r="U45" s="21">
        <v>0.26200000000000001</v>
      </c>
      <c r="V45" s="8">
        <v>8.0256794650079204</v>
      </c>
      <c r="W45" s="8">
        <v>15.787330471432901</v>
      </c>
      <c r="X45" s="8">
        <v>10.7290248808046</v>
      </c>
      <c r="Y45" s="8">
        <v>4.2541249409349096</v>
      </c>
      <c r="Z45" s="8">
        <v>23.132780000075901</v>
      </c>
      <c r="AA45" s="8">
        <v>15.617944947005199</v>
      </c>
      <c r="AB45" s="8">
        <v>13.727722413348101</v>
      </c>
      <c r="AC45" s="8">
        <v>5.6092091363560401</v>
      </c>
      <c r="AD45" s="8">
        <v>6.7451827922444396</v>
      </c>
      <c r="AE45" s="8">
        <v>6.1758778895755198</v>
      </c>
      <c r="AF45" s="8">
        <v>6.7470952928254002</v>
      </c>
      <c r="AG45" s="8">
        <v>9.1496095361567207</v>
      </c>
      <c r="AH45" s="8">
        <v>7.8841544220164996</v>
      </c>
      <c r="AI45" s="8">
        <v>7.8980071289272802</v>
      </c>
      <c r="AJ45" s="8">
        <v>7.4516191554890403</v>
      </c>
      <c r="AK45" s="8">
        <v>7.4146613739920104</v>
      </c>
      <c r="AL45" s="8">
        <v>34.928515002215001</v>
      </c>
      <c r="AM45" s="8">
        <v>0.38942646964841199</v>
      </c>
      <c r="AN45" s="6">
        <v>1.1085266880913001</v>
      </c>
      <c r="AO45" s="6">
        <v>0.46453088435496198</v>
      </c>
      <c r="AP45" s="6">
        <v>0.75249144480244101</v>
      </c>
      <c r="AQ45" s="6">
        <v>0.82108301969273001</v>
      </c>
      <c r="AR45" s="6">
        <v>1.32355378043765</v>
      </c>
      <c r="AS45" s="6">
        <v>1.0003411822545401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f>IF(Table3[[#This Row],[C26TT(S) ppm]]=0,"",Table3[[#This Row],[C24TET ppm]]/Table3[[#This Row],[C26TT(S) ppm]])</f>
        <v>6.9426270296172002E-2</v>
      </c>
      <c r="BE45" s="22">
        <f t="shared" si="1"/>
        <v>0.97219541055478864</v>
      </c>
      <c r="BF45" s="6" t="str">
        <f>IF(SUM(Table3[[#This Row],[C31H (S) ppm]:[C35H (R) ppm]])=0,"",SUM(Table3[[#This Row],[C31H (S) ppm]:[C31H (R) ppm]])/SUM(Table3[[#This Row],[C31H (S) ppm]:[C35H (R) ppm]]))</f>
        <v/>
      </c>
      <c r="BG45" s="6" t="str">
        <f>IF(SUM(Table3[[#This Row],[C31H (S) ppm]:[C35H (R) ppm]])=0,"",SUM(Table3[[#This Row],[C32H (S) ppm]:[C32H (R) ppm]])/SUM(Table3[[#This Row],[C31H (S) ppm]:[C35H (R) ppm]]))</f>
        <v/>
      </c>
      <c r="BH45" s="6" t="str">
        <f>IF(SUM(Table3[[#This Row],[C31H (S) ppm]:[C35H (R) ppm]])=0,"",SUM(Table3[[#This Row],[C33H (S) ppm]:[C33H (R) ppm]])/SUM(Table3[[#This Row],[C31H (S) ppm]:[C35H (R) ppm]]))</f>
        <v/>
      </c>
      <c r="BI45" s="6" t="str">
        <f>IF(SUM(Table3[[#This Row],[C31H (S) ppm]:[C35H (R) ppm]])=0,"",SUM(Table3[[#This Row],[C34H (S) ppm]:[C34H (R) ppm]])/SUM(Table3[[#This Row],[C31H (S) ppm]:[C35H (R) ppm]]))</f>
        <v/>
      </c>
      <c r="BJ45" s="6" t="str">
        <f>IF(SUM(Table3[[#This Row],[C31H (S) ppm]:[C35H (R) ppm]])=0,"",SUM(Table3[[#This Row],[C35H (S) ppm]:[C35H (R) ppm]])/SUM(Table3[[#This Row],[C31H (S) ppm]:[C35H (R) ppm]]))</f>
        <v/>
      </c>
      <c r="BK45" s="6" t="str">
        <f>IF(Table3[[#This Row],[C34H (S) ppm]]=0,"",Table3[[#This Row],[C35H (S) ppm]]/Table3[[#This Row],[C34H (S) ppm]])</f>
        <v/>
      </c>
      <c r="BL45" s="6" t="str">
        <f>Table3[[#This Row],[C35HHI]]</f>
        <v/>
      </c>
      <c r="BM45" s="6" t="str">
        <f>IF(SUM(Table3[[#This Row],[C31H (S) ppm]:[C35H (R) ppm]])=0,"",Table3[[#This Row],[C29H ppm]]/Table3[[#This Row],[C30H ppm]])</f>
        <v/>
      </c>
      <c r="BN45" s="6" t="str">
        <f>IF(SUM(Table3[[#This Row],[C31H (S) ppm]:[C35H (R) ppm]])=0,"",SUM(Table3[[#This Row],[C31H (S) ppm]:[C35H (R) ppm]])/Table3[[#This Row],[C30H ppm]])</f>
        <v/>
      </c>
      <c r="BO45" s="21">
        <v>0.38457032175921202</v>
      </c>
      <c r="BP45" s="21">
        <v>0.14613597729874001</v>
      </c>
      <c r="BQ45" s="21">
        <v>0.46929370094204798</v>
      </c>
      <c r="BR45" s="6">
        <v>5.85951322144121E-2</v>
      </c>
      <c r="BS45" s="6">
        <v>0.37161525532249301</v>
      </c>
      <c r="BT45" s="6">
        <v>0.37217196571212574</v>
      </c>
      <c r="BU45" s="6">
        <v>0.77738935389312624</v>
      </c>
      <c r="BV45" s="6">
        <v>0.90365804088473811</v>
      </c>
      <c r="BW45" s="6">
        <v>0.97078457434052123</v>
      </c>
      <c r="BX45" s="7">
        <v>0.31363939528679413</v>
      </c>
      <c r="BY45" s="7">
        <v>0.3642915369793982</v>
      </c>
      <c r="BZ45" s="7">
        <v>0.32206906773380761</v>
      </c>
      <c r="CA45" s="21">
        <v>1.0639314145744028</v>
      </c>
      <c r="CB45" s="6">
        <v>0.9437357325097353</v>
      </c>
      <c r="CC45" s="8">
        <v>127.4374891828667</v>
      </c>
      <c r="CD45" s="8">
        <v>29.100623066790984</v>
      </c>
      <c r="CE45" s="6">
        <v>3.4179456906729633</v>
      </c>
      <c r="CF45" s="6">
        <v>2.797808764940239</v>
      </c>
      <c r="CG45" s="6">
        <v>1.161498021147144</v>
      </c>
      <c r="CH45" s="8">
        <v>4.6309909337948199</v>
      </c>
      <c r="CI45" s="8">
        <v>16.3325926573388</v>
      </c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</row>
    <row r="46" spans="1:115" x14ac:dyDescent="0.3">
      <c r="A46" s="1">
        <v>44</v>
      </c>
      <c r="B46" s="2" t="s">
        <v>54</v>
      </c>
      <c r="C46" s="2">
        <v>3504323157</v>
      </c>
      <c r="D46" s="2" t="s">
        <v>34</v>
      </c>
      <c r="E46" s="2" t="s">
        <v>8</v>
      </c>
      <c r="F46" s="2" t="s">
        <v>55</v>
      </c>
      <c r="G46" s="2" t="s">
        <v>274</v>
      </c>
      <c r="H46" s="2">
        <v>35.999382900000001</v>
      </c>
      <c r="I46" s="2">
        <v>-98.822154800000007</v>
      </c>
      <c r="J46" s="3">
        <v>11487</v>
      </c>
      <c r="K46" s="3">
        <v>3501.2374879604004</v>
      </c>
      <c r="L46" s="2">
        <v>55</v>
      </c>
      <c r="M46" s="3">
        <v>80617</v>
      </c>
      <c r="N46" s="2">
        <v>-28.34</v>
      </c>
      <c r="O46" s="2">
        <v>10.7</v>
      </c>
      <c r="P46" s="6">
        <v>0.35079255685733979</v>
      </c>
      <c r="Q46" s="6">
        <v>0.32977691561590688</v>
      </c>
      <c r="R46" s="6">
        <v>1.4970588235294118</v>
      </c>
      <c r="S46" s="21">
        <v>0.443</v>
      </c>
      <c r="T46" s="21">
        <v>0.32800000000000001</v>
      </c>
      <c r="U46" s="21">
        <v>0.22900000000000001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6">
        <v>21.204804553309</v>
      </c>
      <c r="AO46" s="6">
        <v>0</v>
      </c>
      <c r="AP46" s="6">
        <v>97.920584870886799</v>
      </c>
      <c r="AQ46" s="6">
        <v>0</v>
      </c>
      <c r="AR46" s="6">
        <v>0</v>
      </c>
      <c r="AS46" s="6">
        <v>83.557605127684397</v>
      </c>
      <c r="AT46" s="6">
        <v>47.7151773671645</v>
      </c>
      <c r="AU46" s="6">
        <v>45.753854254933898</v>
      </c>
      <c r="AV46" s="6">
        <v>36.435871146531298</v>
      </c>
      <c r="AW46" s="6">
        <v>22.934184952118901</v>
      </c>
      <c r="AX46" s="6">
        <v>28.878323528275299</v>
      </c>
      <c r="AY46" s="6">
        <v>21.853079584961598</v>
      </c>
      <c r="AZ46" s="6">
        <v>27.293543398501701</v>
      </c>
      <c r="BA46" s="6">
        <v>17.358340349783099</v>
      </c>
      <c r="BB46" s="6">
        <v>32.1143610927151</v>
      </c>
      <c r="BC46" s="6">
        <v>24.522846968309601</v>
      </c>
      <c r="BD46" s="6" t="str">
        <f>IF(Table3[[#This Row],[C26TT(S) ppm]]=0,"",Table3[[#This Row],[C24TET ppm]]/Table3[[#This Row],[C26TT(S) ppm]])</f>
        <v/>
      </c>
      <c r="BE46" s="22">
        <f t="shared" si="1"/>
        <v>0</v>
      </c>
      <c r="BF46" s="6">
        <f>IF(SUM(Table3[[#This Row],[C31H (S) ppm]:[C35H (R) ppm]])=0,"",SUM(Table3[[#This Row],[C31H (S) ppm]:[C31H (R) ppm]])/SUM(Table3[[#This Row],[C31H (S) ppm]:[C35H (R) ppm]]))</f>
        <v>0.30659699397234658</v>
      </c>
      <c r="BG46" s="6">
        <f>IF(SUM(Table3[[#This Row],[C31H (S) ppm]:[C35H (R) ppm]])=0,"",SUM(Table3[[#This Row],[C32H (S) ppm]:[C32H (R) ppm]])/SUM(Table3[[#This Row],[C31H (S) ppm]:[C35H (R) ppm]]))</f>
        <v>0.19474557953494584</v>
      </c>
      <c r="BH46" s="6">
        <f>IF(SUM(Table3[[#This Row],[C31H (S) ppm]:[C35H (R) ppm]])=0,"",SUM(Table3[[#This Row],[C33H (S) ppm]:[C33H (R) ppm]])/SUM(Table3[[#This Row],[C31H (S) ppm]:[C35H (R) ppm]]))</f>
        <v>0.16640908143142036</v>
      </c>
      <c r="BI46" s="6">
        <f>IF(SUM(Table3[[#This Row],[C31H (S) ppm]:[C35H (R) ppm]])=0,"",SUM(Table3[[#This Row],[C34H (S) ppm]:[C34H (R) ppm]])/SUM(Table3[[#This Row],[C31H (S) ppm]:[C35H (R) ppm]]))</f>
        <v>0.14646705004687466</v>
      </c>
      <c r="BJ46" s="6">
        <f>IF(SUM(Table3[[#This Row],[C31H (S) ppm]:[C35H (R) ppm]])=0,"",SUM(Table3[[#This Row],[C35H (S) ppm]:[C35H (R) ppm]])/SUM(Table3[[#This Row],[C31H (S) ppm]:[C35H (R) ppm]]))</f>
        <v>0.18578129501441265</v>
      </c>
      <c r="BK46" s="6">
        <f>IF(Table3[[#This Row],[C34H (S) ppm]]=0,"",Table3[[#This Row],[C35H (S) ppm]]/Table3[[#This Row],[C34H (S) ppm]])</f>
        <v>1.1766285023467506</v>
      </c>
      <c r="BL46" s="6">
        <f>Table3[[#This Row],[C35HHI]]</f>
        <v>0.18578129501441265</v>
      </c>
      <c r="BM46" s="6">
        <f>IF(SUM(Table3[[#This Row],[C31H (S) ppm]:[C35H (R) ppm]])=0,"",Table3[[#This Row],[C29H ppm]]/Table3[[#This Row],[C30H ppm]])</f>
        <v>1.1718931475029033</v>
      </c>
      <c r="BN46" s="6">
        <f>IF(SUM(Table3[[#This Row],[C31H (S) ppm]:[C35H (R) ppm]])=0,"",SUM(Table3[[#This Row],[C31H (S) ppm]:[C35H (R) ppm]])/Table3[[#This Row],[C30H ppm]])</f>
        <v>3.6484959349593491</v>
      </c>
      <c r="BO46" s="21">
        <v>0.42863946469180503</v>
      </c>
      <c r="BP46" s="21">
        <v>0.25346176284989702</v>
      </c>
      <c r="BQ46" s="21">
        <v>0.31789877245829801</v>
      </c>
      <c r="BR46" s="6">
        <v>2.6857612939854201E-2</v>
      </c>
      <c r="BS46" s="6">
        <v>0.30365358592692798</v>
      </c>
      <c r="BT46" s="6">
        <v>0.51611944563509071</v>
      </c>
      <c r="BU46" s="6">
        <v>0.7654797006123838</v>
      </c>
      <c r="BV46" s="6">
        <v>1.0128875447575507</v>
      </c>
      <c r="BW46" s="6">
        <v>0.9588089171340165</v>
      </c>
      <c r="BX46" s="7">
        <v>0.28000205167284609</v>
      </c>
      <c r="BY46" s="7">
        <v>0.39621466359892726</v>
      </c>
      <c r="BZ46" s="7">
        <v>0.32378328472822659</v>
      </c>
      <c r="CA46" s="21">
        <v>1.0989387620266755</v>
      </c>
      <c r="CB46" s="6">
        <v>1.018917185782338</v>
      </c>
      <c r="CC46" s="8">
        <v>130.92340828846551</v>
      </c>
      <c r="CD46" s="8">
        <v>31.464315847662274</v>
      </c>
      <c r="CE46" s="6">
        <v>5.7828653896615059</v>
      </c>
      <c r="CF46" s="6">
        <v>2.4307934367273547</v>
      </c>
      <c r="CG46" s="6">
        <v>1.4150420014131317</v>
      </c>
      <c r="CH46" s="8">
        <v>5.4346409839144298</v>
      </c>
      <c r="CI46" s="8">
        <v>139.52313305075799</v>
      </c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</row>
    <row r="47" spans="1:115" x14ac:dyDescent="0.3">
      <c r="A47" s="1">
        <v>45</v>
      </c>
      <c r="B47" s="2" t="s">
        <v>56</v>
      </c>
      <c r="C47" s="2">
        <v>3503922510</v>
      </c>
      <c r="D47" s="2" t="s">
        <v>57</v>
      </c>
      <c r="E47" s="2" t="s">
        <v>8</v>
      </c>
      <c r="F47" s="2" t="s">
        <v>9</v>
      </c>
      <c r="G47" s="2" t="s">
        <v>274</v>
      </c>
      <c r="H47" s="2">
        <v>35.689747099999998</v>
      </c>
      <c r="I47" s="2">
        <v>-98.754792699999996</v>
      </c>
      <c r="J47" s="3">
        <v>14085</v>
      </c>
      <c r="K47" s="3">
        <v>4293.1078626205481</v>
      </c>
      <c r="L47" s="5"/>
      <c r="M47" s="3">
        <v>477929</v>
      </c>
      <c r="N47" s="5"/>
      <c r="O47" s="2">
        <v>45.5</v>
      </c>
      <c r="P47" s="6">
        <v>0.21099521946979574</v>
      </c>
      <c r="Q47" s="6">
        <v>0.17109634551495018</v>
      </c>
      <c r="R47" s="6">
        <v>1.5711974110032363</v>
      </c>
      <c r="S47" s="21"/>
      <c r="T47" s="21"/>
      <c r="U47" s="21"/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 t="str">
        <f>IF(Table3[[#This Row],[C26TT(S) ppm]]=0,"",Table3[[#This Row],[C24TET ppm]]/Table3[[#This Row],[C26TT(S) ppm]])</f>
        <v/>
      </c>
      <c r="BE47" s="22" t="str">
        <f t="shared" si="1"/>
        <v/>
      </c>
      <c r="BF47" s="6" t="str">
        <f>IF(SUM(Table3[[#This Row],[C31H (S) ppm]:[C35H (R) ppm]])=0,"",SUM(Table3[[#This Row],[C31H (S) ppm]:[C31H (R) ppm]])/SUM(Table3[[#This Row],[C31H (S) ppm]:[C35H (R) ppm]]))</f>
        <v/>
      </c>
      <c r="BG47" s="6" t="str">
        <f>IF(SUM(Table3[[#This Row],[C31H (S) ppm]:[C35H (R) ppm]])=0,"",SUM(Table3[[#This Row],[C32H (S) ppm]:[C32H (R) ppm]])/SUM(Table3[[#This Row],[C31H (S) ppm]:[C35H (R) ppm]]))</f>
        <v/>
      </c>
      <c r="BH47" s="6" t="str">
        <f>IF(SUM(Table3[[#This Row],[C31H (S) ppm]:[C35H (R) ppm]])=0,"",SUM(Table3[[#This Row],[C33H (S) ppm]:[C33H (R) ppm]])/SUM(Table3[[#This Row],[C31H (S) ppm]:[C35H (R) ppm]]))</f>
        <v/>
      </c>
      <c r="BI47" s="6" t="str">
        <f>IF(SUM(Table3[[#This Row],[C31H (S) ppm]:[C35H (R) ppm]])=0,"",SUM(Table3[[#This Row],[C34H (S) ppm]:[C34H (R) ppm]])/SUM(Table3[[#This Row],[C31H (S) ppm]:[C35H (R) ppm]]))</f>
        <v/>
      </c>
      <c r="BJ47" s="6" t="str">
        <f>IF(SUM(Table3[[#This Row],[C31H (S) ppm]:[C35H (R) ppm]])=0,"",SUM(Table3[[#This Row],[C35H (S) ppm]:[C35H (R) ppm]])/SUM(Table3[[#This Row],[C31H (S) ppm]:[C35H (R) ppm]]))</f>
        <v/>
      </c>
      <c r="BK47" s="6" t="str">
        <f>IF(Table3[[#This Row],[C34H (S) ppm]]=0,"",Table3[[#This Row],[C35H (S) ppm]]/Table3[[#This Row],[C34H (S) ppm]])</f>
        <v/>
      </c>
      <c r="BL47" s="6" t="str">
        <f>Table3[[#This Row],[C35HHI]]</f>
        <v/>
      </c>
      <c r="BM47" s="6" t="str">
        <f>IF(SUM(Table3[[#This Row],[C31H (S) ppm]:[C35H (R) ppm]])=0,"",Table3[[#This Row],[C29H ppm]]/Table3[[#This Row],[C30H ppm]])</f>
        <v/>
      </c>
      <c r="BN47" s="6" t="str">
        <f>IF(SUM(Table3[[#This Row],[C31H (S) ppm]:[C35H (R) ppm]])=0,"",SUM(Table3[[#This Row],[C31H (S) ppm]:[C35H (R) ppm]])/Table3[[#This Row],[C30H ppm]])</f>
        <v/>
      </c>
      <c r="BO47" s="21"/>
      <c r="BP47" s="21"/>
      <c r="BQ47" s="21"/>
      <c r="BR47" s="6"/>
      <c r="BS47" s="6"/>
      <c r="BT47" s="6">
        <v>4.7019746119714365E-2</v>
      </c>
      <c r="BU47" s="6">
        <v>0.88584510849135956</v>
      </c>
      <c r="BV47" s="6">
        <v>1.2781631823152613</v>
      </c>
      <c r="BW47" s="6">
        <v>0.98657174434032557</v>
      </c>
      <c r="BX47" s="7">
        <v>0.35418281767566423</v>
      </c>
      <c r="BY47" s="7">
        <v>0.38279653252519552</v>
      </c>
      <c r="BZ47" s="7">
        <v>0.26302064979914014</v>
      </c>
      <c r="CA47" s="21">
        <v>1.080764793143234</v>
      </c>
      <c r="CB47" s="6">
        <v>0.98409830140946886</v>
      </c>
      <c r="CC47" s="8">
        <v>128.98258451789323</v>
      </c>
      <c r="CD47" s="8">
        <v>28.092996793214031</v>
      </c>
      <c r="CE47" s="6">
        <v>10.839091806515301</v>
      </c>
      <c r="CF47" s="6">
        <v>1.9946749908189496</v>
      </c>
      <c r="CG47" s="6">
        <v>1.0807879812953933</v>
      </c>
      <c r="CH47" s="8">
        <v>0</v>
      </c>
      <c r="CI47" s="8">
        <v>175.99108194617</v>
      </c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</row>
    <row r="48" spans="1:115" x14ac:dyDescent="0.3">
      <c r="A48" s="1">
        <v>46</v>
      </c>
      <c r="B48" s="2" t="s">
        <v>58</v>
      </c>
      <c r="C48" s="2">
        <v>3501123458</v>
      </c>
      <c r="D48" s="2" t="s">
        <v>59</v>
      </c>
      <c r="E48" s="2" t="s">
        <v>8</v>
      </c>
      <c r="F48" s="2" t="s">
        <v>55</v>
      </c>
      <c r="G48" s="2" t="s">
        <v>274</v>
      </c>
      <c r="H48" s="2">
        <v>35.914019600000003</v>
      </c>
      <c r="I48" s="2">
        <v>-98.591172400000005</v>
      </c>
      <c r="J48" s="3">
        <v>11227</v>
      </c>
      <c r="K48" s="3">
        <v>3421.9894904963362</v>
      </c>
      <c r="L48" s="2">
        <v>49</v>
      </c>
      <c r="M48" s="3">
        <v>27500</v>
      </c>
      <c r="N48" s="2">
        <v>-29.31</v>
      </c>
      <c r="O48" s="2">
        <v>6.2</v>
      </c>
      <c r="P48" s="6">
        <v>0.35079365079365077</v>
      </c>
      <c r="Q48" s="6">
        <v>0.38528317486564695</v>
      </c>
      <c r="R48" s="6">
        <v>1.1856223175965666</v>
      </c>
      <c r="S48" s="21">
        <v>0.33200000000000002</v>
      </c>
      <c r="T48" s="21">
        <v>0.44800000000000001</v>
      </c>
      <c r="U48" s="21">
        <v>0.221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 t="str">
        <f>IF(Table3[[#This Row],[C26TT(S) ppm]]=0,"",Table3[[#This Row],[C24TET ppm]]/Table3[[#This Row],[C26TT(S) ppm]])</f>
        <v/>
      </c>
      <c r="BE48" s="22" t="str">
        <f t="shared" si="1"/>
        <v/>
      </c>
      <c r="BF48" s="6" t="str">
        <f>IF(SUM(Table3[[#This Row],[C31H (S) ppm]:[C35H (R) ppm]])=0,"",SUM(Table3[[#This Row],[C31H (S) ppm]:[C31H (R) ppm]])/SUM(Table3[[#This Row],[C31H (S) ppm]:[C35H (R) ppm]]))</f>
        <v/>
      </c>
      <c r="BG48" s="6" t="str">
        <f>IF(SUM(Table3[[#This Row],[C31H (S) ppm]:[C35H (R) ppm]])=0,"",SUM(Table3[[#This Row],[C32H (S) ppm]:[C32H (R) ppm]])/SUM(Table3[[#This Row],[C31H (S) ppm]:[C35H (R) ppm]]))</f>
        <v/>
      </c>
      <c r="BH48" s="6" t="str">
        <f>IF(SUM(Table3[[#This Row],[C31H (S) ppm]:[C35H (R) ppm]])=0,"",SUM(Table3[[#This Row],[C33H (S) ppm]:[C33H (R) ppm]])/SUM(Table3[[#This Row],[C31H (S) ppm]:[C35H (R) ppm]]))</f>
        <v/>
      </c>
      <c r="BI48" s="6" t="str">
        <f>IF(SUM(Table3[[#This Row],[C31H (S) ppm]:[C35H (R) ppm]])=0,"",SUM(Table3[[#This Row],[C34H (S) ppm]:[C34H (R) ppm]])/SUM(Table3[[#This Row],[C31H (S) ppm]:[C35H (R) ppm]]))</f>
        <v/>
      </c>
      <c r="BJ48" s="6" t="str">
        <f>IF(SUM(Table3[[#This Row],[C31H (S) ppm]:[C35H (R) ppm]])=0,"",SUM(Table3[[#This Row],[C35H (S) ppm]:[C35H (R) ppm]])/SUM(Table3[[#This Row],[C31H (S) ppm]:[C35H (R) ppm]]))</f>
        <v/>
      </c>
      <c r="BK48" s="6" t="str">
        <f>IF(Table3[[#This Row],[C34H (S) ppm]]=0,"",Table3[[#This Row],[C35H (S) ppm]]/Table3[[#This Row],[C34H (S) ppm]])</f>
        <v/>
      </c>
      <c r="BL48" s="6" t="str">
        <f>Table3[[#This Row],[C35HHI]]</f>
        <v/>
      </c>
      <c r="BM48" s="6" t="str">
        <f>IF(SUM(Table3[[#This Row],[C31H (S) ppm]:[C35H (R) ppm]])=0,"",Table3[[#This Row],[C29H ppm]]/Table3[[#This Row],[C30H ppm]])</f>
        <v/>
      </c>
      <c r="BN48" s="6" t="str">
        <f>IF(SUM(Table3[[#This Row],[C31H (S) ppm]:[C35H (R) ppm]])=0,"",SUM(Table3[[#This Row],[C31H (S) ppm]:[C35H (R) ppm]])/Table3[[#This Row],[C30H ppm]])</f>
        <v/>
      </c>
      <c r="BO48" s="21">
        <v>0.34516690304563302</v>
      </c>
      <c r="BP48" s="21">
        <v>0.18169988156682701</v>
      </c>
      <c r="BQ48" s="21">
        <v>0.47313321538754</v>
      </c>
      <c r="BR48" s="6">
        <v>0.10165239321179</v>
      </c>
      <c r="BS48" s="6">
        <v>0.29515975956975599</v>
      </c>
      <c r="BT48" s="6">
        <v>0.32974970181347202</v>
      </c>
      <c r="BU48" s="6">
        <v>0.7622881865160438</v>
      </c>
      <c r="BV48" s="6">
        <v>1.0048983119669668</v>
      </c>
      <c r="BW48" s="6">
        <v>0.9623932699491915</v>
      </c>
      <c r="BX48" s="7">
        <v>0.33361155345670196</v>
      </c>
      <c r="BY48" s="7">
        <v>0.40039536543847126</v>
      </c>
      <c r="BZ48" s="7">
        <v>0.26599308110482678</v>
      </c>
      <c r="CA48" s="21">
        <v>1.0534763010517689</v>
      </c>
      <c r="CB48" s="6">
        <v>0.94955621301775139</v>
      </c>
      <c r="CC48" s="8">
        <v>127.4692085584492</v>
      </c>
      <c r="CD48" s="8">
        <v>31.073571525978455</v>
      </c>
      <c r="CE48" s="6">
        <v>4.2499193808448883</v>
      </c>
      <c r="CF48" s="6">
        <v>2.8398504439943917</v>
      </c>
      <c r="CG48" s="6">
        <v>1.200184350001646</v>
      </c>
      <c r="CH48" s="8">
        <v>0</v>
      </c>
      <c r="CI48" s="8">
        <v>0</v>
      </c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</row>
    <row r="49" spans="1:115" x14ac:dyDescent="0.3">
      <c r="A49" s="1">
        <v>47</v>
      </c>
      <c r="B49" s="2" t="s">
        <v>60</v>
      </c>
      <c r="C49" s="2">
        <v>3501123747</v>
      </c>
      <c r="D49" s="2" t="s">
        <v>59</v>
      </c>
      <c r="E49" s="2" t="s">
        <v>61</v>
      </c>
      <c r="F49" s="2" t="s">
        <v>9</v>
      </c>
      <c r="G49" s="2" t="s">
        <v>275</v>
      </c>
      <c r="H49" s="2">
        <v>35.738995899999999</v>
      </c>
      <c r="I49" s="2">
        <v>-98.544618799999995</v>
      </c>
      <c r="J49" s="3">
        <v>12523</v>
      </c>
      <c r="K49" s="3">
        <v>3817.0102778556711</v>
      </c>
      <c r="L49" s="2">
        <v>54</v>
      </c>
      <c r="M49" s="3">
        <v>32755</v>
      </c>
      <c r="N49" s="5"/>
      <c r="O49" s="2">
        <v>32.9</v>
      </c>
      <c r="P49" s="6">
        <v>0.2764005465547531</v>
      </c>
      <c r="Q49" s="6">
        <v>0.21553398058252426</v>
      </c>
      <c r="R49" s="6">
        <v>1.5945945945945945</v>
      </c>
      <c r="S49" s="21"/>
      <c r="T49" s="21"/>
      <c r="U49" s="21"/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 t="str">
        <f>IF(Table3[[#This Row],[C26TT(S) ppm]]=0,"",Table3[[#This Row],[C24TET ppm]]/Table3[[#This Row],[C26TT(S) ppm]])</f>
        <v/>
      </c>
      <c r="BE49" s="22" t="str">
        <f t="shared" si="1"/>
        <v/>
      </c>
      <c r="BF49" s="6" t="str">
        <f>IF(SUM(Table3[[#This Row],[C31H (S) ppm]:[C35H (R) ppm]])=0,"",SUM(Table3[[#This Row],[C31H (S) ppm]:[C31H (R) ppm]])/SUM(Table3[[#This Row],[C31H (S) ppm]:[C35H (R) ppm]]))</f>
        <v/>
      </c>
      <c r="BG49" s="6" t="str">
        <f>IF(SUM(Table3[[#This Row],[C31H (S) ppm]:[C35H (R) ppm]])=0,"",SUM(Table3[[#This Row],[C32H (S) ppm]:[C32H (R) ppm]])/SUM(Table3[[#This Row],[C31H (S) ppm]:[C35H (R) ppm]]))</f>
        <v/>
      </c>
      <c r="BH49" s="6" t="str">
        <f>IF(SUM(Table3[[#This Row],[C31H (S) ppm]:[C35H (R) ppm]])=0,"",SUM(Table3[[#This Row],[C33H (S) ppm]:[C33H (R) ppm]])/SUM(Table3[[#This Row],[C31H (S) ppm]:[C35H (R) ppm]]))</f>
        <v/>
      </c>
      <c r="BI49" s="6" t="str">
        <f>IF(SUM(Table3[[#This Row],[C31H (S) ppm]:[C35H (R) ppm]])=0,"",SUM(Table3[[#This Row],[C34H (S) ppm]:[C34H (R) ppm]])/SUM(Table3[[#This Row],[C31H (S) ppm]:[C35H (R) ppm]]))</f>
        <v/>
      </c>
      <c r="BJ49" s="6" t="str">
        <f>IF(SUM(Table3[[#This Row],[C31H (S) ppm]:[C35H (R) ppm]])=0,"",SUM(Table3[[#This Row],[C35H (S) ppm]:[C35H (R) ppm]])/SUM(Table3[[#This Row],[C31H (S) ppm]:[C35H (R) ppm]]))</f>
        <v/>
      </c>
      <c r="BK49" s="6" t="str">
        <f>IF(Table3[[#This Row],[C34H (S) ppm]]=0,"",Table3[[#This Row],[C35H (S) ppm]]/Table3[[#This Row],[C34H (S) ppm]])</f>
        <v/>
      </c>
      <c r="BL49" s="6" t="str">
        <f>Table3[[#This Row],[C35HHI]]</f>
        <v/>
      </c>
      <c r="BM49" s="6" t="str">
        <f>IF(SUM(Table3[[#This Row],[C31H (S) ppm]:[C35H (R) ppm]])=0,"",Table3[[#This Row],[C29H ppm]]/Table3[[#This Row],[C30H ppm]])</f>
        <v/>
      </c>
      <c r="BN49" s="6" t="str">
        <f>IF(SUM(Table3[[#This Row],[C31H (S) ppm]:[C35H (R) ppm]])=0,"",SUM(Table3[[#This Row],[C31H (S) ppm]:[C35H (R) ppm]])/Table3[[#This Row],[C30H ppm]])</f>
        <v/>
      </c>
      <c r="BO49" s="21"/>
      <c r="BP49" s="21"/>
      <c r="BQ49" s="21"/>
      <c r="BR49" s="6"/>
      <c r="BS49" s="6"/>
      <c r="BT49" s="6">
        <v>3.7819337990964839E-2</v>
      </c>
      <c r="BU49" s="6">
        <v>0.84911815056873807</v>
      </c>
      <c r="BV49" s="6">
        <v>1.1065703017528494</v>
      </c>
      <c r="BW49" s="6">
        <v>0.98369238540804949</v>
      </c>
      <c r="BX49" s="7">
        <v>0.34192617034440087</v>
      </c>
      <c r="BY49" s="7">
        <v>0.43821750189042413</v>
      </c>
      <c r="BZ49" s="7">
        <v>0.21985632776517494</v>
      </c>
      <c r="CA49" s="21">
        <v>1.0764170862433005</v>
      </c>
      <c r="CB49" s="6">
        <v>1.0090723116605889</v>
      </c>
      <c r="CC49" s="8">
        <v>131.3223432411061</v>
      </c>
      <c r="CD49" s="8">
        <v>30.994663846649409</v>
      </c>
      <c r="CE49" s="6">
        <v>6.7954271961492179</v>
      </c>
      <c r="CF49" s="6">
        <v>2.2475980608197443</v>
      </c>
      <c r="CG49" s="6">
        <v>1.281614394853237</v>
      </c>
      <c r="CH49" s="8">
        <v>0</v>
      </c>
      <c r="CI49" s="8">
        <v>35.5677600550639</v>
      </c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</row>
    <row r="50" spans="1:115" x14ac:dyDescent="0.3">
      <c r="A50" s="1">
        <v>48</v>
      </c>
      <c r="B50" s="2" t="s">
        <v>62</v>
      </c>
      <c r="C50" s="2">
        <v>3501123570</v>
      </c>
      <c r="D50" s="2" t="s">
        <v>59</v>
      </c>
      <c r="E50" s="2" t="s">
        <v>61</v>
      </c>
      <c r="F50" s="2" t="s">
        <v>9</v>
      </c>
      <c r="G50" s="2" t="s">
        <v>275</v>
      </c>
      <c r="H50" s="2">
        <v>35.712182400000003</v>
      </c>
      <c r="I50" s="2">
        <v>-98.475767599999998</v>
      </c>
      <c r="J50" s="3">
        <v>12208</v>
      </c>
      <c r="K50" s="3">
        <v>3720.998280928055</v>
      </c>
      <c r="L50" s="2">
        <v>55</v>
      </c>
      <c r="M50" s="3">
        <v>7753</v>
      </c>
      <c r="N50" s="5"/>
      <c r="O50" s="2">
        <v>113.8</v>
      </c>
      <c r="P50" s="6">
        <v>0.30358632193494578</v>
      </c>
      <c r="Q50" s="6">
        <v>0.28773863412714029</v>
      </c>
      <c r="R50" s="6">
        <v>1.2448700410396718</v>
      </c>
      <c r="S50" s="21"/>
      <c r="T50" s="21"/>
      <c r="U50" s="21"/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6">
        <v>0</v>
      </c>
      <c r="AO50" s="6">
        <v>0</v>
      </c>
      <c r="AP50" s="6">
        <v>0</v>
      </c>
      <c r="AQ50" s="6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 t="str">
        <f>IF(Table3[[#This Row],[C26TT(S) ppm]]=0,"",Table3[[#This Row],[C24TET ppm]]/Table3[[#This Row],[C26TT(S) ppm]])</f>
        <v/>
      </c>
      <c r="BE50" s="22" t="str">
        <f t="shared" si="1"/>
        <v/>
      </c>
      <c r="BF50" s="6" t="str">
        <f>IF(SUM(Table3[[#This Row],[C31H (S) ppm]:[C35H (R) ppm]])=0,"",SUM(Table3[[#This Row],[C31H (S) ppm]:[C31H (R) ppm]])/SUM(Table3[[#This Row],[C31H (S) ppm]:[C35H (R) ppm]]))</f>
        <v/>
      </c>
      <c r="BG50" s="6" t="str">
        <f>IF(SUM(Table3[[#This Row],[C31H (S) ppm]:[C35H (R) ppm]])=0,"",SUM(Table3[[#This Row],[C32H (S) ppm]:[C32H (R) ppm]])/SUM(Table3[[#This Row],[C31H (S) ppm]:[C35H (R) ppm]]))</f>
        <v/>
      </c>
      <c r="BH50" s="6" t="str">
        <f>IF(SUM(Table3[[#This Row],[C31H (S) ppm]:[C35H (R) ppm]])=0,"",SUM(Table3[[#This Row],[C33H (S) ppm]:[C33H (R) ppm]])/SUM(Table3[[#This Row],[C31H (S) ppm]:[C35H (R) ppm]]))</f>
        <v/>
      </c>
      <c r="BI50" s="6" t="str">
        <f>IF(SUM(Table3[[#This Row],[C31H (S) ppm]:[C35H (R) ppm]])=0,"",SUM(Table3[[#This Row],[C34H (S) ppm]:[C34H (R) ppm]])/SUM(Table3[[#This Row],[C31H (S) ppm]:[C35H (R) ppm]]))</f>
        <v/>
      </c>
      <c r="BJ50" s="6" t="str">
        <f>IF(SUM(Table3[[#This Row],[C31H (S) ppm]:[C35H (R) ppm]])=0,"",SUM(Table3[[#This Row],[C35H (S) ppm]:[C35H (R) ppm]])/SUM(Table3[[#This Row],[C31H (S) ppm]:[C35H (R) ppm]]))</f>
        <v/>
      </c>
      <c r="BK50" s="6" t="str">
        <f>IF(Table3[[#This Row],[C34H (S) ppm]]=0,"",Table3[[#This Row],[C35H (S) ppm]]/Table3[[#This Row],[C34H (S) ppm]])</f>
        <v/>
      </c>
      <c r="BL50" s="6" t="str">
        <f>Table3[[#This Row],[C35HHI]]</f>
        <v/>
      </c>
      <c r="BM50" s="6" t="str">
        <f>IF(SUM(Table3[[#This Row],[C31H (S) ppm]:[C35H (R) ppm]])=0,"",Table3[[#This Row],[C29H ppm]]/Table3[[#This Row],[C30H ppm]])</f>
        <v/>
      </c>
      <c r="BN50" s="6" t="str">
        <f>IF(SUM(Table3[[#This Row],[C31H (S) ppm]:[C35H (R) ppm]])=0,"",SUM(Table3[[#This Row],[C31H (S) ppm]:[C35H (R) ppm]])/Table3[[#This Row],[C30H ppm]])</f>
        <v/>
      </c>
      <c r="BO50" s="21"/>
      <c r="BP50" s="21"/>
      <c r="BQ50" s="21"/>
      <c r="BR50" s="6"/>
      <c r="BS50" s="6"/>
      <c r="BT50" s="6">
        <v>6.0526452472391433E-2</v>
      </c>
      <c r="BU50" s="6">
        <v>0.85750640420655255</v>
      </c>
      <c r="BV50" s="6">
        <v>1.0337189381367113</v>
      </c>
      <c r="BW50" s="6">
        <v>0.86199535986955234</v>
      </c>
      <c r="BX50" s="7">
        <v>0.32867972826622033</v>
      </c>
      <c r="BY50" s="7">
        <v>0.46767746381805647</v>
      </c>
      <c r="BZ50" s="7">
        <v>0.20364280791572315</v>
      </c>
      <c r="CA50" s="21">
        <v>1.0821989074828753</v>
      </c>
      <c r="CB50" s="6">
        <v>1.0098095238095237</v>
      </c>
      <c r="CC50" s="8">
        <v>131.03389714027145</v>
      </c>
      <c r="CD50" s="8">
        <v>31.61446617061776</v>
      </c>
      <c r="CE50" s="6">
        <v>5.8457063711911363</v>
      </c>
      <c r="CF50" s="6">
        <v>2.2400264076204848</v>
      </c>
      <c r="CG50" s="6">
        <v>1.4228971962616821</v>
      </c>
      <c r="CH50" s="8">
        <v>0</v>
      </c>
      <c r="CI50" s="8">
        <v>17.093955813288499</v>
      </c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</row>
    <row r="51" spans="1:115" x14ac:dyDescent="0.3">
      <c r="A51" s="1">
        <v>49</v>
      </c>
      <c r="B51" s="2" t="s">
        <v>63</v>
      </c>
      <c r="C51" s="2">
        <v>3501123784</v>
      </c>
      <c r="D51" s="2" t="s">
        <v>59</v>
      </c>
      <c r="E51" s="2" t="s">
        <v>61</v>
      </c>
      <c r="F51" s="2" t="s">
        <v>9</v>
      </c>
      <c r="G51" s="2" t="s">
        <v>275</v>
      </c>
      <c r="H51" s="2">
        <v>35.740749899999997</v>
      </c>
      <c r="I51" s="2">
        <v>-98.456198200000003</v>
      </c>
      <c r="J51" s="3">
        <v>12298</v>
      </c>
      <c r="K51" s="3">
        <v>3748.430280050231</v>
      </c>
      <c r="L51" s="2">
        <v>49</v>
      </c>
      <c r="M51" s="3">
        <v>8657</v>
      </c>
      <c r="N51" s="5"/>
      <c r="O51" s="2">
        <v>45.6</v>
      </c>
      <c r="P51" s="6">
        <v>0.43829529388002419</v>
      </c>
      <c r="Q51" s="6">
        <v>0.39373814041745731</v>
      </c>
      <c r="R51" s="6">
        <v>1.3072289156626506</v>
      </c>
      <c r="S51" s="21">
        <v>0.32800000000000001</v>
      </c>
      <c r="T51" s="21">
        <v>0.46300000000000002</v>
      </c>
      <c r="U51" s="21">
        <v>0.20899999999999999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6">
        <v>0</v>
      </c>
      <c r="AO51" s="6">
        <v>0</v>
      </c>
      <c r="AP51" s="6">
        <v>0</v>
      </c>
      <c r="AQ51" s="6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 t="str">
        <f>IF(Table3[[#This Row],[C26TT(S) ppm]]=0,"",Table3[[#This Row],[C24TET ppm]]/Table3[[#This Row],[C26TT(S) ppm]])</f>
        <v/>
      </c>
      <c r="BE51" s="22" t="str">
        <f t="shared" si="1"/>
        <v/>
      </c>
      <c r="BF51" s="6" t="str">
        <f>IF(SUM(Table3[[#This Row],[C31H (S) ppm]:[C35H (R) ppm]])=0,"",SUM(Table3[[#This Row],[C31H (S) ppm]:[C31H (R) ppm]])/SUM(Table3[[#This Row],[C31H (S) ppm]:[C35H (R) ppm]]))</f>
        <v/>
      </c>
      <c r="BG51" s="6" t="str">
        <f>IF(SUM(Table3[[#This Row],[C31H (S) ppm]:[C35H (R) ppm]])=0,"",SUM(Table3[[#This Row],[C32H (S) ppm]:[C32H (R) ppm]])/SUM(Table3[[#This Row],[C31H (S) ppm]:[C35H (R) ppm]]))</f>
        <v/>
      </c>
      <c r="BH51" s="6" t="str">
        <f>IF(SUM(Table3[[#This Row],[C31H (S) ppm]:[C35H (R) ppm]])=0,"",SUM(Table3[[#This Row],[C33H (S) ppm]:[C33H (R) ppm]])/SUM(Table3[[#This Row],[C31H (S) ppm]:[C35H (R) ppm]]))</f>
        <v/>
      </c>
      <c r="BI51" s="6" t="str">
        <f>IF(SUM(Table3[[#This Row],[C31H (S) ppm]:[C35H (R) ppm]])=0,"",SUM(Table3[[#This Row],[C34H (S) ppm]:[C34H (R) ppm]])/SUM(Table3[[#This Row],[C31H (S) ppm]:[C35H (R) ppm]]))</f>
        <v/>
      </c>
      <c r="BJ51" s="6" t="str">
        <f>IF(SUM(Table3[[#This Row],[C31H (S) ppm]:[C35H (R) ppm]])=0,"",SUM(Table3[[#This Row],[C35H (S) ppm]:[C35H (R) ppm]])/SUM(Table3[[#This Row],[C31H (S) ppm]:[C35H (R) ppm]]))</f>
        <v/>
      </c>
      <c r="BK51" s="6" t="str">
        <f>IF(Table3[[#This Row],[C34H (S) ppm]]=0,"",Table3[[#This Row],[C35H (S) ppm]]/Table3[[#This Row],[C34H (S) ppm]])</f>
        <v/>
      </c>
      <c r="BL51" s="6" t="str">
        <f>Table3[[#This Row],[C35HHI]]</f>
        <v/>
      </c>
      <c r="BM51" s="6" t="str">
        <f>IF(SUM(Table3[[#This Row],[C31H (S) ppm]:[C35H (R) ppm]])=0,"",Table3[[#This Row],[C29H ppm]]/Table3[[#This Row],[C30H ppm]])</f>
        <v/>
      </c>
      <c r="BN51" s="6" t="str">
        <f>IF(SUM(Table3[[#This Row],[C31H (S) ppm]:[C35H (R) ppm]])=0,"",SUM(Table3[[#This Row],[C31H (S) ppm]:[C35H (R) ppm]])/Table3[[#This Row],[C30H ppm]])</f>
        <v/>
      </c>
      <c r="BO51" s="21"/>
      <c r="BP51" s="21"/>
      <c r="BQ51" s="21"/>
      <c r="BR51" s="6"/>
      <c r="BS51" s="6"/>
      <c r="BT51" s="6">
        <v>4.6115270822891553E-2</v>
      </c>
      <c r="BU51" s="6">
        <v>0.87356704973417831</v>
      </c>
      <c r="BV51" s="6">
        <v>1.1178521329197872</v>
      </c>
      <c r="BW51" s="6">
        <v>0.92075950496729597</v>
      </c>
      <c r="BX51" s="7">
        <v>0.3701966592610878</v>
      </c>
      <c r="BY51" s="7">
        <v>0.45093803999012588</v>
      </c>
      <c r="BZ51" s="7">
        <v>0.17886530074878632</v>
      </c>
      <c r="CA51" s="21">
        <v>1.0411072092542863</v>
      </c>
      <c r="CB51" s="6">
        <v>0.96893424036281184</v>
      </c>
      <c r="CC51" s="8">
        <v>131.35431933104738</v>
      </c>
      <c r="CD51" s="8">
        <v>30.528939891928029</v>
      </c>
      <c r="CE51" s="6">
        <v>4.348022033049574</v>
      </c>
      <c r="CF51" s="6">
        <v>2.5650596770418908</v>
      </c>
      <c r="CG51" s="6">
        <v>1.2181040231162481</v>
      </c>
      <c r="CH51" s="8">
        <v>0</v>
      </c>
      <c r="CI51" s="8">
        <v>16.563317736341101</v>
      </c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</row>
    <row r="52" spans="1:115" x14ac:dyDescent="0.3">
      <c r="A52" s="1">
        <v>50</v>
      </c>
      <c r="B52" s="2" t="s">
        <v>64</v>
      </c>
      <c r="C52" s="2">
        <v>3501123431</v>
      </c>
      <c r="D52" s="2" t="s">
        <v>65</v>
      </c>
      <c r="E52" s="2" t="s">
        <v>61</v>
      </c>
      <c r="F52" s="2" t="s">
        <v>9</v>
      </c>
      <c r="G52" s="2" t="s">
        <v>274</v>
      </c>
      <c r="H52" s="2">
        <v>36.028774900000002</v>
      </c>
      <c r="I52" s="2">
        <v>-98.427631000000005</v>
      </c>
      <c r="J52" s="3">
        <v>8968</v>
      </c>
      <c r="K52" s="3">
        <v>2733.4463125297179</v>
      </c>
      <c r="L52" s="5"/>
      <c r="M52" s="3">
        <v>15889</v>
      </c>
      <c r="N52" s="2">
        <v>-29.98</v>
      </c>
      <c r="O52" s="2">
        <v>7.9</v>
      </c>
      <c r="P52" s="6">
        <v>0.4145840465593974</v>
      </c>
      <c r="Q52" s="6">
        <v>0.40080321285140563</v>
      </c>
      <c r="R52" s="6">
        <v>1.2134268537074149</v>
      </c>
      <c r="S52" s="21">
        <v>0.33400000000000002</v>
      </c>
      <c r="T52" s="21">
        <v>0.436</v>
      </c>
      <c r="U52" s="21">
        <v>0.23</v>
      </c>
      <c r="V52" s="8">
        <v>5.1302860833942399</v>
      </c>
      <c r="W52" s="8">
        <v>9.7688147002328805</v>
      </c>
      <c r="X52" s="8">
        <v>17.5825936187934</v>
      </c>
      <c r="Y52" s="8">
        <v>5.3568274150504003</v>
      </c>
      <c r="Z52" s="8">
        <v>33.531421577793303</v>
      </c>
      <c r="AA52" s="8">
        <v>29.585612538033999</v>
      </c>
      <c r="AB52" s="8">
        <v>26.588927229767599</v>
      </c>
      <c r="AC52" s="8">
        <v>11.661677064033</v>
      </c>
      <c r="AD52" s="8">
        <v>11.691172720936899</v>
      </c>
      <c r="AE52" s="8">
        <v>12.9102857434259</v>
      </c>
      <c r="AF52" s="8">
        <v>13.821591392000499</v>
      </c>
      <c r="AG52" s="8">
        <v>17.674507470805199</v>
      </c>
      <c r="AH52" s="8">
        <v>16.216247089020701</v>
      </c>
      <c r="AI52" s="8">
        <v>13.3486817725951</v>
      </c>
      <c r="AJ52" s="8">
        <v>10.9802172397967</v>
      </c>
      <c r="AK52" s="8">
        <v>10.412089275697401</v>
      </c>
      <c r="AL52" s="8">
        <v>106.99029390266701</v>
      </c>
      <c r="AM52" s="8">
        <v>2.0468272450662099</v>
      </c>
      <c r="AN52" s="6">
        <v>6.1587176392595504</v>
      </c>
      <c r="AO52" s="6">
        <v>1.5701235785072001</v>
      </c>
      <c r="AP52" s="6">
        <v>3.9527851909772398</v>
      </c>
      <c r="AQ52" s="6">
        <v>2.72437063353108</v>
      </c>
      <c r="AR52" s="6">
        <v>3.9717554267453101</v>
      </c>
      <c r="AS52" s="6">
        <v>3.4283499634534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f>IF(Table3[[#This Row],[C26TT(S) ppm]]=0,"",Table3[[#This Row],[C24TET ppm]]/Table3[[#This Row],[C26TT(S) ppm]])</f>
        <v>0.17551740061290536</v>
      </c>
      <c r="BE52" s="22">
        <f t="shared" si="1"/>
        <v>0.94185928505302208</v>
      </c>
      <c r="BF52" s="6" t="str">
        <f>IF(SUM(Table3[[#This Row],[C31H (S) ppm]:[C35H (R) ppm]])=0,"",SUM(Table3[[#This Row],[C31H (S) ppm]:[C31H (R) ppm]])/SUM(Table3[[#This Row],[C31H (S) ppm]:[C35H (R) ppm]]))</f>
        <v/>
      </c>
      <c r="BG52" s="6" t="str">
        <f>IF(SUM(Table3[[#This Row],[C31H (S) ppm]:[C35H (R) ppm]])=0,"",SUM(Table3[[#This Row],[C32H (S) ppm]:[C32H (R) ppm]])/SUM(Table3[[#This Row],[C31H (S) ppm]:[C35H (R) ppm]]))</f>
        <v/>
      </c>
      <c r="BH52" s="6" t="str">
        <f>IF(SUM(Table3[[#This Row],[C31H (S) ppm]:[C35H (R) ppm]])=0,"",SUM(Table3[[#This Row],[C33H (S) ppm]:[C33H (R) ppm]])/SUM(Table3[[#This Row],[C31H (S) ppm]:[C35H (R) ppm]]))</f>
        <v/>
      </c>
      <c r="BI52" s="6" t="str">
        <f>IF(SUM(Table3[[#This Row],[C31H (S) ppm]:[C35H (R) ppm]])=0,"",SUM(Table3[[#This Row],[C34H (S) ppm]:[C34H (R) ppm]])/SUM(Table3[[#This Row],[C31H (S) ppm]:[C35H (R) ppm]]))</f>
        <v/>
      </c>
      <c r="BJ52" s="6" t="str">
        <f>IF(SUM(Table3[[#This Row],[C31H (S) ppm]:[C35H (R) ppm]])=0,"",SUM(Table3[[#This Row],[C35H (S) ppm]:[C35H (R) ppm]])/SUM(Table3[[#This Row],[C31H (S) ppm]:[C35H (R) ppm]]))</f>
        <v/>
      </c>
      <c r="BK52" s="6" t="str">
        <f>IF(Table3[[#This Row],[C34H (S) ppm]]=0,"",Table3[[#This Row],[C35H (S) ppm]]/Table3[[#This Row],[C34H (S) ppm]])</f>
        <v/>
      </c>
      <c r="BL52" s="6" t="str">
        <f>Table3[[#This Row],[C35HHI]]</f>
        <v/>
      </c>
      <c r="BM52" s="6" t="str">
        <f>IF(SUM(Table3[[#This Row],[C31H (S) ppm]:[C35H (R) ppm]])=0,"",Table3[[#This Row],[C29H ppm]]/Table3[[#This Row],[C30H ppm]])</f>
        <v/>
      </c>
      <c r="BN52" s="6" t="str">
        <f>IF(SUM(Table3[[#This Row],[C31H (S) ppm]:[C35H (R) ppm]])=0,"",SUM(Table3[[#This Row],[C31H (S) ppm]:[C35H (R) ppm]])/Table3[[#This Row],[C30H ppm]])</f>
        <v/>
      </c>
      <c r="BO52" s="21">
        <v>0.292373385781941</v>
      </c>
      <c r="BP52" s="21">
        <v>0.22095183872053001</v>
      </c>
      <c r="BQ52" s="21">
        <v>0.48667477549752902</v>
      </c>
      <c r="BR52" s="6">
        <v>5.0696972823710301E-2</v>
      </c>
      <c r="BS52" s="6">
        <v>0.28624598077234698</v>
      </c>
      <c r="BT52" s="6">
        <v>8.5586144331103689E-2</v>
      </c>
      <c r="BU52" s="6">
        <v>0.7162096351829752</v>
      </c>
      <c r="BV52" s="6">
        <v>0.8878206346720996</v>
      </c>
      <c r="BW52" s="6">
        <v>0.9603142443110716</v>
      </c>
      <c r="BX52" s="7">
        <v>0.37834746135570352</v>
      </c>
      <c r="BY52" s="7">
        <v>0.4281964039538908</v>
      </c>
      <c r="BZ52" s="7">
        <v>0.19345613469040562</v>
      </c>
      <c r="CA52" s="21">
        <v>1.0224328319276583</v>
      </c>
      <c r="CB52" s="6">
        <v>0.86721603146362014</v>
      </c>
      <c r="CC52" s="8">
        <v>123.32742056555985</v>
      </c>
      <c r="CD52" s="8">
        <v>27.844588344125807</v>
      </c>
      <c r="CE52" s="6">
        <v>2.0378129790495656</v>
      </c>
      <c r="CF52" s="6">
        <v>3.152683295540438</v>
      </c>
      <c r="CG52" s="6">
        <v>1.1317543995658577</v>
      </c>
      <c r="CH52" s="8">
        <v>8.1328460453177804</v>
      </c>
      <c r="CI52" s="8">
        <v>13.2913535977154</v>
      </c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</row>
    <row r="53" spans="1:115" x14ac:dyDescent="0.3">
      <c r="A53" s="1">
        <v>51</v>
      </c>
      <c r="B53" s="2" t="s">
        <v>66</v>
      </c>
      <c r="C53" s="2">
        <v>3501123467</v>
      </c>
      <c r="D53" s="2" t="s">
        <v>59</v>
      </c>
      <c r="E53" s="2" t="s">
        <v>61</v>
      </c>
      <c r="F53" s="2" t="s">
        <v>55</v>
      </c>
      <c r="G53" s="2" t="s">
        <v>275</v>
      </c>
      <c r="H53" s="2">
        <v>35.798269300000001</v>
      </c>
      <c r="I53" s="2">
        <v>-98.3353678</v>
      </c>
      <c r="J53" s="3">
        <v>11605</v>
      </c>
      <c r="K53" s="3">
        <v>3537.2038868094755</v>
      </c>
      <c r="L53" s="2">
        <v>46</v>
      </c>
      <c r="M53" s="3">
        <v>4762</v>
      </c>
      <c r="N53" s="5"/>
      <c r="O53" s="2">
        <v>12.8</v>
      </c>
      <c r="P53" s="6">
        <v>0.41749049429657792</v>
      </c>
      <c r="Q53" s="6">
        <v>0.38290131878126421</v>
      </c>
      <c r="R53" s="6">
        <v>1.3040380047505937</v>
      </c>
      <c r="S53" s="21">
        <v>0.434</v>
      </c>
      <c r="T53" s="21">
        <v>0.28199999999999997</v>
      </c>
      <c r="U53" s="21">
        <v>0.28399999999999997</v>
      </c>
      <c r="V53" s="8">
        <v>2.6259907745067301</v>
      </c>
      <c r="W53" s="8">
        <v>1.86218948486971</v>
      </c>
      <c r="X53" s="8">
        <v>2.5926051150771601</v>
      </c>
      <c r="Y53" s="8">
        <v>1.22327142753641</v>
      </c>
      <c r="Z53" s="8">
        <v>6.7368087521433599</v>
      </c>
      <c r="AA53" s="8">
        <v>5.74379404448523</v>
      </c>
      <c r="AB53" s="8">
        <v>6.0660699881662499</v>
      </c>
      <c r="AC53" s="8">
        <v>2.5955263602772498</v>
      </c>
      <c r="AD53" s="8">
        <v>2.6595850943077299</v>
      </c>
      <c r="AE53" s="8">
        <v>3.2233854179245101</v>
      </c>
      <c r="AF53" s="8">
        <v>3.4553114207742701</v>
      </c>
      <c r="AG53" s="8">
        <v>4.1195817132368902</v>
      </c>
      <c r="AH53" s="8">
        <v>3.2661607940686399</v>
      </c>
      <c r="AI53" s="8">
        <v>4.3323109619146498</v>
      </c>
      <c r="AJ53" s="8">
        <v>3.7883333735841802</v>
      </c>
      <c r="AK53" s="8">
        <v>3.5860371434781602</v>
      </c>
      <c r="AL53" s="8">
        <v>26.529183954403901</v>
      </c>
      <c r="AM53" s="8">
        <v>0.122587968217934</v>
      </c>
      <c r="AN53" s="6">
        <v>1.53261042818847</v>
      </c>
      <c r="AO53" s="6">
        <v>0.334586905595672</v>
      </c>
      <c r="AP53" s="6">
        <v>1.56537010650373</v>
      </c>
      <c r="AQ53" s="6">
        <v>0.78341536455188798</v>
      </c>
      <c r="AR53" s="6">
        <v>1.3620305745405401</v>
      </c>
      <c r="AS53" s="6">
        <v>1.4660477697007801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f>IF(Table3[[#This Row],[C26TT(S) ppm]]=0,"",Table3[[#This Row],[C24TET ppm]]/Table3[[#This Row],[C26TT(S) ppm]])</f>
        <v>4.7230484765656298E-2</v>
      </c>
      <c r="BE53" s="22">
        <f t="shared" si="1"/>
        <v>0.92297380856224309</v>
      </c>
      <c r="BF53" s="6" t="str">
        <f>IF(SUM(Table3[[#This Row],[C31H (S) ppm]:[C35H (R) ppm]])=0,"",SUM(Table3[[#This Row],[C31H (S) ppm]:[C31H (R) ppm]])/SUM(Table3[[#This Row],[C31H (S) ppm]:[C35H (R) ppm]]))</f>
        <v/>
      </c>
      <c r="BG53" s="6" t="str">
        <f>IF(SUM(Table3[[#This Row],[C31H (S) ppm]:[C35H (R) ppm]])=0,"",SUM(Table3[[#This Row],[C32H (S) ppm]:[C32H (R) ppm]])/SUM(Table3[[#This Row],[C31H (S) ppm]:[C35H (R) ppm]]))</f>
        <v/>
      </c>
      <c r="BH53" s="6" t="str">
        <f>IF(SUM(Table3[[#This Row],[C31H (S) ppm]:[C35H (R) ppm]])=0,"",SUM(Table3[[#This Row],[C33H (S) ppm]:[C33H (R) ppm]])/SUM(Table3[[#This Row],[C31H (S) ppm]:[C35H (R) ppm]]))</f>
        <v/>
      </c>
      <c r="BI53" s="6" t="str">
        <f>IF(SUM(Table3[[#This Row],[C31H (S) ppm]:[C35H (R) ppm]])=0,"",SUM(Table3[[#This Row],[C34H (S) ppm]:[C34H (R) ppm]])/SUM(Table3[[#This Row],[C31H (S) ppm]:[C35H (R) ppm]]))</f>
        <v/>
      </c>
      <c r="BJ53" s="6" t="str">
        <f>IF(SUM(Table3[[#This Row],[C31H (S) ppm]:[C35H (R) ppm]])=0,"",SUM(Table3[[#This Row],[C35H (S) ppm]:[C35H (R) ppm]])/SUM(Table3[[#This Row],[C31H (S) ppm]:[C35H (R) ppm]]))</f>
        <v/>
      </c>
      <c r="BK53" s="6" t="str">
        <f>IF(Table3[[#This Row],[C34H (S) ppm]]=0,"",Table3[[#This Row],[C35H (S) ppm]]/Table3[[#This Row],[C34H (S) ppm]])</f>
        <v/>
      </c>
      <c r="BL53" s="6" t="str">
        <f>Table3[[#This Row],[C35HHI]]</f>
        <v/>
      </c>
      <c r="BM53" s="6" t="str">
        <f>IF(SUM(Table3[[#This Row],[C31H (S) ppm]:[C35H (R) ppm]])=0,"",Table3[[#This Row],[C29H ppm]]/Table3[[#This Row],[C30H ppm]])</f>
        <v/>
      </c>
      <c r="BN53" s="6" t="str">
        <f>IF(SUM(Table3[[#This Row],[C31H (S) ppm]:[C35H (R) ppm]])=0,"",SUM(Table3[[#This Row],[C31H (S) ppm]:[C35H (R) ppm]])/Table3[[#This Row],[C30H ppm]])</f>
        <v/>
      </c>
      <c r="BO53" s="21">
        <v>0.53737716028464899</v>
      </c>
      <c r="BP53" s="21">
        <v>0.14246018298881699</v>
      </c>
      <c r="BQ53" s="21">
        <v>0.32016265672653299</v>
      </c>
      <c r="BR53" s="6">
        <v>6.3828437281898395E-2</v>
      </c>
      <c r="BS53" s="6">
        <v>0.45911854276254699</v>
      </c>
      <c r="BT53" s="6">
        <v>3.4475957607002776E-2</v>
      </c>
      <c r="BU53" s="6">
        <v>0.87971165332374957</v>
      </c>
      <c r="BV53" s="6">
        <v>1.0311903710770876</v>
      </c>
      <c r="BW53" s="6">
        <v>0.98683026584867073</v>
      </c>
      <c r="BX53" s="7">
        <v>0.37121256519955459</v>
      </c>
      <c r="BY53" s="7">
        <v>0.55889937291214908</v>
      </c>
      <c r="BZ53" s="7">
        <v>6.9888061888296313E-2</v>
      </c>
      <c r="CA53" s="21">
        <v>1.0472170931152733</v>
      </c>
      <c r="CB53" s="6">
        <v>0.9245365005793742</v>
      </c>
      <c r="CC53" s="8">
        <v>127.52946674159595</v>
      </c>
      <c r="CD53" s="8">
        <v>32.799656061908856</v>
      </c>
      <c r="CE53" s="6">
        <v>3.1109810348864428</v>
      </c>
      <c r="CF53" s="6">
        <v>2.9880933730220902</v>
      </c>
      <c r="CG53" s="6">
        <v>1.5056046731922956</v>
      </c>
      <c r="CH53" s="8">
        <v>0.62170357668993204</v>
      </c>
      <c r="CI53" s="8">
        <v>9.6663795532156396</v>
      </c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</row>
    <row r="54" spans="1:115" x14ac:dyDescent="0.3">
      <c r="A54" s="1">
        <v>52</v>
      </c>
      <c r="B54" s="2" t="s">
        <v>67</v>
      </c>
      <c r="C54" s="2">
        <v>3501123669</v>
      </c>
      <c r="D54" s="2" t="s">
        <v>59</v>
      </c>
      <c r="E54" s="2" t="s">
        <v>61</v>
      </c>
      <c r="F54" s="2" t="s">
        <v>9</v>
      </c>
      <c r="G54" s="2" t="s">
        <v>275</v>
      </c>
      <c r="H54" s="2">
        <v>35.738898900000002</v>
      </c>
      <c r="I54" s="2">
        <v>-98.3271187</v>
      </c>
      <c r="J54" s="3">
        <v>11439</v>
      </c>
      <c r="K54" s="3">
        <v>3486.6070884285732</v>
      </c>
      <c r="L54" s="2">
        <v>49</v>
      </c>
      <c r="M54" s="3">
        <v>5542</v>
      </c>
      <c r="N54" s="5"/>
      <c r="O54" s="2">
        <v>32.6</v>
      </c>
      <c r="P54" s="6">
        <v>0.41498216409036859</v>
      </c>
      <c r="Q54" s="6">
        <v>0.37773359840954274</v>
      </c>
      <c r="R54" s="6">
        <v>1.3120300751879699</v>
      </c>
      <c r="S54" s="21">
        <v>0.29599999999999999</v>
      </c>
      <c r="T54" s="21">
        <v>0.51600000000000001</v>
      </c>
      <c r="U54" s="21">
        <v>0.188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6">
        <v>0</v>
      </c>
      <c r="AO54" s="6">
        <v>0</v>
      </c>
      <c r="AP54" s="6">
        <v>0</v>
      </c>
      <c r="AQ54" s="6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 t="str">
        <f>IF(Table3[[#This Row],[C26TT(S) ppm]]=0,"",Table3[[#This Row],[C24TET ppm]]/Table3[[#This Row],[C26TT(S) ppm]])</f>
        <v/>
      </c>
      <c r="BE54" s="22" t="str">
        <f t="shared" si="1"/>
        <v/>
      </c>
      <c r="BF54" s="6" t="str">
        <f>IF(SUM(Table3[[#This Row],[C31H (S) ppm]:[C35H (R) ppm]])=0,"",SUM(Table3[[#This Row],[C31H (S) ppm]:[C31H (R) ppm]])/SUM(Table3[[#This Row],[C31H (S) ppm]:[C35H (R) ppm]]))</f>
        <v/>
      </c>
      <c r="BG54" s="6" t="str">
        <f>IF(SUM(Table3[[#This Row],[C31H (S) ppm]:[C35H (R) ppm]])=0,"",SUM(Table3[[#This Row],[C32H (S) ppm]:[C32H (R) ppm]])/SUM(Table3[[#This Row],[C31H (S) ppm]:[C35H (R) ppm]]))</f>
        <v/>
      </c>
      <c r="BH54" s="6" t="str">
        <f>IF(SUM(Table3[[#This Row],[C31H (S) ppm]:[C35H (R) ppm]])=0,"",SUM(Table3[[#This Row],[C33H (S) ppm]:[C33H (R) ppm]])/SUM(Table3[[#This Row],[C31H (S) ppm]:[C35H (R) ppm]]))</f>
        <v/>
      </c>
      <c r="BI54" s="6" t="str">
        <f>IF(SUM(Table3[[#This Row],[C31H (S) ppm]:[C35H (R) ppm]])=0,"",SUM(Table3[[#This Row],[C34H (S) ppm]:[C34H (R) ppm]])/SUM(Table3[[#This Row],[C31H (S) ppm]:[C35H (R) ppm]]))</f>
        <v/>
      </c>
      <c r="BJ54" s="6" t="str">
        <f>IF(SUM(Table3[[#This Row],[C31H (S) ppm]:[C35H (R) ppm]])=0,"",SUM(Table3[[#This Row],[C35H (S) ppm]:[C35H (R) ppm]])/SUM(Table3[[#This Row],[C31H (S) ppm]:[C35H (R) ppm]]))</f>
        <v/>
      </c>
      <c r="BK54" s="6" t="str">
        <f>IF(Table3[[#This Row],[C34H (S) ppm]]=0,"",Table3[[#This Row],[C35H (S) ppm]]/Table3[[#This Row],[C34H (S) ppm]])</f>
        <v/>
      </c>
      <c r="BL54" s="6" t="str">
        <f>Table3[[#This Row],[C35HHI]]</f>
        <v/>
      </c>
      <c r="BM54" s="6" t="str">
        <f>IF(SUM(Table3[[#This Row],[C31H (S) ppm]:[C35H (R) ppm]])=0,"",Table3[[#This Row],[C29H ppm]]/Table3[[#This Row],[C30H ppm]])</f>
        <v/>
      </c>
      <c r="BN54" s="6" t="str">
        <f>IF(SUM(Table3[[#This Row],[C31H (S) ppm]:[C35H (R) ppm]])=0,"",SUM(Table3[[#This Row],[C31H (S) ppm]:[C35H (R) ppm]])/Table3[[#This Row],[C30H ppm]])</f>
        <v/>
      </c>
      <c r="BO54" s="21"/>
      <c r="BP54" s="21"/>
      <c r="BQ54" s="21"/>
      <c r="BR54" s="6"/>
      <c r="BS54" s="6"/>
      <c r="BT54" s="6">
        <v>4.4142034803916305E-2</v>
      </c>
      <c r="BU54" s="6">
        <v>0.85977380960736016</v>
      </c>
      <c r="BV54" s="6">
        <v>1.0279255023451463</v>
      </c>
      <c r="BW54" s="6">
        <v>0.97601860756015169</v>
      </c>
      <c r="BX54" s="7">
        <v>0.42007388391459521</v>
      </c>
      <c r="BY54" s="7">
        <v>0.43821092396635564</v>
      </c>
      <c r="BZ54" s="7">
        <v>0.14171519211904909</v>
      </c>
      <c r="CA54" s="21">
        <v>1.0271560411583747</v>
      </c>
      <c r="CB54" s="6">
        <v>0.93100668048836666</v>
      </c>
      <c r="CC54" s="8">
        <v>128.53437965227531</v>
      </c>
      <c r="CD54" s="8">
        <v>27.859085782525046</v>
      </c>
      <c r="CE54" s="6">
        <v>2.9926811852909672</v>
      </c>
      <c r="CF54" s="6">
        <v>2.5975504144500805</v>
      </c>
      <c r="CG54" s="6">
        <v>1.0431758334575445</v>
      </c>
      <c r="CH54" s="8">
        <v>0</v>
      </c>
      <c r="CI54" s="8">
        <v>11.7520869284971</v>
      </c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</row>
    <row r="55" spans="1:115" x14ac:dyDescent="0.3">
      <c r="A55" s="1">
        <v>53</v>
      </c>
      <c r="B55" s="2" t="s">
        <v>68</v>
      </c>
      <c r="C55" s="2">
        <v>3501123551</v>
      </c>
      <c r="D55" s="2" t="s">
        <v>59</v>
      </c>
      <c r="E55" s="2" t="s">
        <v>61</v>
      </c>
      <c r="F55" s="2" t="s">
        <v>9</v>
      </c>
      <c r="G55" s="2" t="s">
        <v>275</v>
      </c>
      <c r="H55" s="2">
        <v>35.897478999999997</v>
      </c>
      <c r="I55" s="2">
        <v>-98.315899099999996</v>
      </c>
      <c r="J55" s="3">
        <v>10045</v>
      </c>
      <c r="K55" s="3">
        <v>3061.7159020250911</v>
      </c>
      <c r="L55" s="2">
        <v>41</v>
      </c>
      <c r="M55" s="3">
        <v>2116</v>
      </c>
      <c r="N55" s="2">
        <v>-30.48</v>
      </c>
      <c r="O55" s="2">
        <v>8.8000000000000007</v>
      </c>
      <c r="P55" s="6">
        <v>0.56032849020846487</v>
      </c>
      <c r="Q55" s="6">
        <v>0.49530761209593327</v>
      </c>
      <c r="R55" s="6">
        <v>1.2449122807017545</v>
      </c>
      <c r="S55" s="21">
        <v>0.432</v>
      </c>
      <c r="T55" s="21">
        <v>0.313</v>
      </c>
      <c r="U55" s="21">
        <v>0.255</v>
      </c>
      <c r="V55" s="8">
        <v>3.0557382119774301</v>
      </c>
      <c r="W55" s="8">
        <v>3.5863568018556302</v>
      </c>
      <c r="X55" s="8">
        <v>8.5375900038405206</v>
      </c>
      <c r="Y55" s="8">
        <v>3.2648199374880198</v>
      </c>
      <c r="Z55" s="8">
        <v>22.753492065127801</v>
      </c>
      <c r="AA55" s="8">
        <v>20.387692510958502</v>
      </c>
      <c r="AB55" s="8">
        <v>19.079509225910702</v>
      </c>
      <c r="AC55" s="8">
        <v>9.9796435277851803</v>
      </c>
      <c r="AD55" s="8">
        <v>10.3648049647352</v>
      </c>
      <c r="AE55" s="8">
        <v>13.237532007772399</v>
      </c>
      <c r="AF55" s="8">
        <v>15.1200951740842</v>
      </c>
      <c r="AG55" s="8">
        <v>15.5443624458897</v>
      </c>
      <c r="AH55" s="8">
        <v>14.024821434361</v>
      </c>
      <c r="AI55" s="8">
        <v>15.230274311970801</v>
      </c>
      <c r="AJ55" s="8">
        <v>12.829403651939</v>
      </c>
      <c r="AK55" s="8">
        <v>12.506521877907</v>
      </c>
      <c r="AL55" s="8">
        <v>137.144369747485</v>
      </c>
      <c r="AM55" s="8">
        <v>0.60479553059620295</v>
      </c>
      <c r="AN55" s="6">
        <v>2.1854782045577799</v>
      </c>
      <c r="AO55" s="6">
        <v>0.62445190261352801</v>
      </c>
      <c r="AP55" s="6">
        <v>1.4386395224890201</v>
      </c>
      <c r="AQ55" s="6">
        <v>1.5676473956764101</v>
      </c>
      <c r="AR55" s="6">
        <v>3.8458209124843101</v>
      </c>
      <c r="AS55" s="6">
        <v>1.6098568682188701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f>IF(Table3[[#This Row],[C26TT(S) ppm]]=0,"",Table3[[#This Row],[C24TET ppm]]/Table3[[#This Row],[C26TT(S) ppm]])</f>
        <v>6.0602919223751821E-2</v>
      </c>
      <c r="BE55" s="22">
        <f t="shared" si="1"/>
        <v>0.96760194956246037</v>
      </c>
      <c r="BF55" s="6" t="str">
        <f>IF(SUM(Table3[[#This Row],[C31H (S) ppm]:[C35H (R) ppm]])=0,"",SUM(Table3[[#This Row],[C31H (S) ppm]:[C31H (R) ppm]])/SUM(Table3[[#This Row],[C31H (S) ppm]:[C35H (R) ppm]]))</f>
        <v/>
      </c>
      <c r="BG55" s="6" t="str">
        <f>IF(SUM(Table3[[#This Row],[C31H (S) ppm]:[C35H (R) ppm]])=0,"",SUM(Table3[[#This Row],[C32H (S) ppm]:[C32H (R) ppm]])/SUM(Table3[[#This Row],[C31H (S) ppm]:[C35H (R) ppm]]))</f>
        <v/>
      </c>
      <c r="BH55" s="6" t="str">
        <f>IF(SUM(Table3[[#This Row],[C31H (S) ppm]:[C35H (R) ppm]])=0,"",SUM(Table3[[#This Row],[C33H (S) ppm]:[C33H (R) ppm]])/SUM(Table3[[#This Row],[C31H (S) ppm]:[C35H (R) ppm]]))</f>
        <v/>
      </c>
      <c r="BI55" s="6" t="str">
        <f>IF(SUM(Table3[[#This Row],[C31H (S) ppm]:[C35H (R) ppm]])=0,"",SUM(Table3[[#This Row],[C34H (S) ppm]:[C34H (R) ppm]])/SUM(Table3[[#This Row],[C31H (S) ppm]:[C35H (R) ppm]]))</f>
        <v/>
      </c>
      <c r="BJ55" s="6" t="str">
        <f>IF(SUM(Table3[[#This Row],[C31H (S) ppm]:[C35H (R) ppm]])=0,"",SUM(Table3[[#This Row],[C35H (S) ppm]:[C35H (R) ppm]])/SUM(Table3[[#This Row],[C31H (S) ppm]:[C35H (R) ppm]]))</f>
        <v/>
      </c>
      <c r="BK55" s="6" t="str">
        <f>IF(Table3[[#This Row],[C34H (S) ppm]]=0,"",Table3[[#This Row],[C35H (S) ppm]]/Table3[[#This Row],[C34H (S) ppm]])</f>
        <v/>
      </c>
      <c r="BL55" s="6" t="str">
        <f>Table3[[#This Row],[C35HHI]]</f>
        <v/>
      </c>
      <c r="BM55" s="6" t="str">
        <f>IF(SUM(Table3[[#This Row],[C31H (S) ppm]:[C35H (R) ppm]])=0,"",Table3[[#This Row],[C29H ppm]]/Table3[[#This Row],[C30H ppm]])</f>
        <v/>
      </c>
      <c r="BN55" s="6" t="str">
        <f>IF(SUM(Table3[[#This Row],[C31H (S) ppm]:[C35H (R) ppm]])=0,"",SUM(Table3[[#This Row],[C31H (S) ppm]:[C35H (R) ppm]])/Table3[[#This Row],[C30H ppm]])</f>
        <v/>
      </c>
      <c r="BO55" s="21">
        <v>0.38716168378690602</v>
      </c>
      <c r="BP55" s="21">
        <v>0.18627731061123601</v>
      </c>
      <c r="BQ55" s="21">
        <v>0.426561005601858</v>
      </c>
      <c r="BR55" s="6">
        <v>8.3312458725206706E-2</v>
      </c>
      <c r="BS55" s="6">
        <v>0.45208809067501099</v>
      </c>
      <c r="BT55" s="6">
        <v>4.6602924564987935E-2</v>
      </c>
      <c r="BU55" s="6">
        <v>0.8136622259228421</v>
      </c>
      <c r="BV55" s="6">
        <v>0.9586662397296557</v>
      </c>
      <c r="BW55" s="6">
        <v>0.98628944056127077</v>
      </c>
      <c r="BX55" s="7">
        <v>0.40519087649594521</v>
      </c>
      <c r="BY55" s="7">
        <v>0.46324911089384108</v>
      </c>
      <c r="BZ55" s="7">
        <v>0.13156001261021369</v>
      </c>
      <c r="CA55" s="21">
        <v>1.008793806907446</v>
      </c>
      <c r="CB55" s="6">
        <v>0.83654878903992169</v>
      </c>
      <c r="CC55" s="8">
        <v>120.746319062613</v>
      </c>
      <c r="CD55" s="8">
        <v>28.090128664231191</v>
      </c>
      <c r="CE55" s="6">
        <v>1.7601198202895327</v>
      </c>
      <c r="CF55" s="6">
        <v>3.3086639993990405</v>
      </c>
      <c r="CG55" s="6">
        <v>1.1432861344262693</v>
      </c>
      <c r="CH55" s="8">
        <v>2.6701629566691798</v>
      </c>
      <c r="CI55" s="8">
        <v>6.1934126657994097</v>
      </c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</row>
    <row r="56" spans="1:115" x14ac:dyDescent="0.3">
      <c r="A56" s="1">
        <v>54</v>
      </c>
      <c r="B56" s="2" t="s">
        <v>69</v>
      </c>
      <c r="C56" s="2">
        <v>3501123528</v>
      </c>
      <c r="D56" s="2" t="s">
        <v>59</v>
      </c>
      <c r="E56" s="2" t="s">
        <v>61</v>
      </c>
      <c r="F56" s="2" t="s">
        <v>9</v>
      </c>
      <c r="G56" s="2" t="s">
        <v>275</v>
      </c>
      <c r="H56" s="2">
        <v>35.870700599999999</v>
      </c>
      <c r="I56" s="2">
        <v>-98.307536200000001</v>
      </c>
      <c r="J56" s="3">
        <v>9892</v>
      </c>
      <c r="K56" s="3">
        <v>3015.0815035173919</v>
      </c>
      <c r="L56" s="2">
        <v>46</v>
      </c>
      <c r="M56" s="3">
        <v>1613</v>
      </c>
      <c r="N56" s="2">
        <v>-30.66</v>
      </c>
      <c r="O56" s="2">
        <v>8.3000000000000007</v>
      </c>
      <c r="P56" s="6">
        <v>0.55872879536182085</v>
      </c>
      <c r="Q56" s="6">
        <v>0.509784972215511</v>
      </c>
      <c r="R56" s="6">
        <v>1.2331753554502369</v>
      </c>
      <c r="S56" s="21">
        <v>0.42099999999999999</v>
      </c>
      <c r="T56" s="21">
        <v>0.33700000000000002</v>
      </c>
      <c r="U56" s="21">
        <v>0.24199999999999999</v>
      </c>
      <c r="V56" s="8">
        <v>4.6322501353743899</v>
      </c>
      <c r="W56" s="8">
        <v>5.4280690439829904</v>
      </c>
      <c r="X56" s="8">
        <v>13.135684690220801</v>
      </c>
      <c r="Y56" s="8">
        <v>3.82036882677553</v>
      </c>
      <c r="Z56" s="8">
        <v>31.176680315650501</v>
      </c>
      <c r="AA56" s="8">
        <v>25.6336921008281</v>
      </c>
      <c r="AB56" s="8">
        <v>23.985251796372602</v>
      </c>
      <c r="AC56" s="8">
        <v>12.8946026685487</v>
      </c>
      <c r="AD56" s="8">
        <v>12.6862295341296</v>
      </c>
      <c r="AE56" s="8">
        <v>15.870965386744899</v>
      </c>
      <c r="AF56" s="8">
        <v>16.274569691954799</v>
      </c>
      <c r="AG56" s="8">
        <v>18.011207174538701</v>
      </c>
      <c r="AH56" s="8">
        <v>17.1393108987034</v>
      </c>
      <c r="AI56" s="8">
        <v>17.203998564118798</v>
      </c>
      <c r="AJ56" s="8">
        <v>13.712032806235101</v>
      </c>
      <c r="AK56" s="8">
        <v>13.1194762684124</v>
      </c>
      <c r="AL56" s="8">
        <v>165.308233805268</v>
      </c>
      <c r="AM56" s="8">
        <v>0.44361428336750602</v>
      </c>
      <c r="AN56" s="6">
        <v>3.8189086085946</v>
      </c>
      <c r="AO56" s="6">
        <v>1.0420116939139299</v>
      </c>
      <c r="AP56" s="6">
        <v>2.3600046240242398</v>
      </c>
      <c r="AQ56" s="6">
        <v>2.1376133950681102</v>
      </c>
      <c r="AR56" s="6">
        <v>4.6195462372002796</v>
      </c>
      <c r="AS56" s="6">
        <v>2.18521650776654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f>IF(Table3[[#This Row],[C26TT(S) ppm]]=0,"",Table3[[#This Row],[C24TET ppm]]/Table3[[#This Row],[C26TT(S) ppm]])</f>
        <v>3.4403098317215171E-2</v>
      </c>
      <c r="BE56" s="22">
        <f t="shared" si="1"/>
        <v>0.96207542088741826</v>
      </c>
      <c r="BF56" s="6" t="str">
        <f>IF(SUM(Table3[[#This Row],[C31H (S) ppm]:[C35H (R) ppm]])=0,"",SUM(Table3[[#This Row],[C31H (S) ppm]:[C31H (R) ppm]])/SUM(Table3[[#This Row],[C31H (S) ppm]:[C35H (R) ppm]]))</f>
        <v/>
      </c>
      <c r="BG56" s="6" t="str">
        <f>IF(SUM(Table3[[#This Row],[C31H (S) ppm]:[C35H (R) ppm]])=0,"",SUM(Table3[[#This Row],[C32H (S) ppm]:[C32H (R) ppm]])/SUM(Table3[[#This Row],[C31H (S) ppm]:[C35H (R) ppm]]))</f>
        <v/>
      </c>
      <c r="BH56" s="6" t="str">
        <f>IF(SUM(Table3[[#This Row],[C31H (S) ppm]:[C35H (R) ppm]])=0,"",SUM(Table3[[#This Row],[C33H (S) ppm]:[C33H (R) ppm]])/SUM(Table3[[#This Row],[C31H (S) ppm]:[C35H (R) ppm]]))</f>
        <v/>
      </c>
      <c r="BI56" s="6" t="str">
        <f>IF(SUM(Table3[[#This Row],[C31H (S) ppm]:[C35H (R) ppm]])=0,"",SUM(Table3[[#This Row],[C34H (S) ppm]:[C34H (R) ppm]])/SUM(Table3[[#This Row],[C31H (S) ppm]:[C35H (R) ppm]]))</f>
        <v/>
      </c>
      <c r="BJ56" s="6" t="str">
        <f>IF(SUM(Table3[[#This Row],[C31H (S) ppm]:[C35H (R) ppm]])=0,"",SUM(Table3[[#This Row],[C35H (S) ppm]:[C35H (R) ppm]])/SUM(Table3[[#This Row],[C31H (S) ppm]:[C35H (R) ppm]]))</f>
        <v/>
      </c>
      <c r="BK56" s="6" t="str">
        <f>IF(Table3[[#This Row],[C34H (S) ppm]]=0,"",Table3[[#This Row],[C35H (S) ppm]]/Table3[[#This Row],[C34H (S) ppm]])</f>
        <v/>
      </c>
      <c r="BL56" s="6" t="str">
        <f>Table3[[#This Row],[C35HHI]]</f>
        <v/>
      </c>
      <c r="BM56" s="6" t="str">
        <f>IF(SUM(Table3[[#This Row],[C31H (S) ppm]:[C35H (R) ppm]])=0,"",Table3[[#This Row],[C29H ppm]]/Table3[[#This Row],[C30H ppm]])</f>
        <v/>
      </c>
      <c r="BN56" s="6" t="str">
        <f>IF(SUM(Table3[[#This Row],[C31H (S) ppm]:[C35H (R) ppm]])=0,"",SUM(Table3[[#This Row],[C31H (S) ppm]:[C35H (R) ppm]])/Table3[[#This Row],[C30H ppm]])</f>
        <v/>
      </c>
      <c r="BO56" s="21">
        <v>0.35388961321164703</v>
      </c>
      <c r="BP56" s="21">
        <v>0.21988990294075</v>
      </c>
      <c r="BQ56" s="21">
        <v>0.42622048384760303</v>
      </c>
      <c r="BR56" s="6">
        <v>9.9976531330673593E-2</v>
      </c>
      <c r="BS56" s="6">
        <v>0.48127545773481001</v>
      </c>
      <c r="BT56" s="6">
        <v>4.390058061213728E-2</v>
      </c>
      <c r="BU56" s="6">
        <v>0.81680663153327349</v>
      </c>
      <c r="BV56" s="6">
        <v>0.89379578867777676</v>
      </c>
      <c r="BW56" s="6">
        <v>0.97918349234972613</v>
      </c>
      <c r="BX56" s="7">
        <v>0.39860803543182538</v>
      </c>
      <c r="BY56" s="7">
        <v>0.46572061282595928</v>
      </c>
      <c r="BZ56" s="7">
        <v>0.1356713517422154</v>
      </c>
      <c r="CA56" s="21">
        <v>1.0045849988243594</v>
      </c>
      <c r="CB56" s="6">
        <v>0.84622233528364277</v>
      </c>
      <c r="CC56" s="8">
        <v>123.83463464738796</v>
      </c>
      <c r="CD56" s="8">
        <v>27.138060438475211</v>
      </c>
      <c r="CE56" s="6">
        <v>1.6778407120564098</v>
      </c>
      <c r="CF56" s="6">
        <v>3.0978505937171201</v>
      </c>
      <c r="CG56" s="6">
        <v>1.1683673469387754</v>
      </c>
      <c r="CH56" s="8">
        <v>3.3234565798039699</v>
      </c>
      <c r="CI56" s="8">
        <v>7.5245574382905698</v>
      </c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</row>
    <row r="57" spans="1:115" x14ac:dyDescent="0.3">
      <c r="A57" s="1">
        <v>55</v>
      </c>
      <c r="B57" s="2" t="s">
        <v>70</v>
      </c>
      <c r="C57" s="2">
        <v>3501123564</v>
      </c>
      <c r="D57" s="2" t="s">
        <v>59</v>
      </c>
      <c r="E57" s="2" t="s">
        <v>61</v>
      </c>
      <c r="F57" s="2" t="s">
        <v>9</v>
      </c>
      <c r="G57" s="2" t="s">
        <v>275</v>
      </c>
      <c r="H57" s="2">
        <v>35.926469400000002</v>
      </c>
      <c r="I57" s="2">
        <v>-98.262148400000001</v>
      </c>
      <c r="J57" s="3">
        <v>9112</v>
      </c>
      <c r="K57" s="3">
        <v>2777.3375111251999</v>
      </c>
      <c r="L57" s="5"/>
      <c r="M57" s="3">
        <v>1288</v>
      </c>
      <c r="N57" s="2">
        <v>-30.85</v>
      </c>
      <c r="O57" s="2">
        <v>7.7</v>
      </c>
      <c r="P57" s="6">
        <v>0.5516242499482723</v>
      </c>
      <c r="Q57" s="6">
        <v>0.45131549359118506</v>
      </c>
      <c r="R57" s="6">
        <v>1.3283507722969607</v>
      </c>
      <c r="S57" s="21">
        <v>0.372</v>
      </c>
      <c r="T57" s="21">
        <v>0.36499999999999999</v>
      </c>
      <c r="U57" s="21">
        <v>0.26300000000000001</v>
      </c>
      <c r="V57" s="8">
        <v>4.6056281643290404</v>
      </c>
      <c r="W57" s="8">
        <v>7.9612799686096798</v>
      </c>
      <c r="X57" s="8">
        <v>19.4326871157403</v>
      </c>
      <c r="Y57" s="8">
        <v>4.67215231375474</v>
      </c>
      <c r="Z57" s="8">
        <v>37.775265805848399</v>
      </c>
      <c r="AA57" s="8">
        <v>29.849586278753499</v>
      </c>
      <c r="AB57" s="8">
        <v>28.077820069479401</v>
      </c>
      <c r="AC57" s="8">
        <v>14.6653775896794</v>
      </c>
      <c r="AD57" s="8">
        <v>16.604838103890302</v>
      </c>
      <c r="AE57" s="8">
        <v>18.355845342576</v>
      </c>
      <c r="AF57" s="8">
        <v>19.732284397013299</v>
      </c>
      <c r="AG57" s="8">
        <v>19.922980595797501</v>
      </c>
      <c r="AH57" s="8">
        <v>20.181441710065499</v>
      </c>
      <c r="AI57" s="8">
        <v>16.932877560957898</v>
      </c>
      <c r="AJ57" s="8">
        <v>15.414991175891</v>
      </c>
      <c r="AK57" s="8">
        <v>13.8136394125273</v>
      </c>
      <c r="AL57" s="8">
        <v>160.341382110875</v>
      </c>
      <c r="AM57" s="8">
        <v>2.6321420270617799</v>
      </c>
      <c r="AN57" s="6">
        <v>6.2981762329670801</v>
      </c>
      <c r="AO57" s="6">
        <v>0.520930857339299</v>
      </c>
      <c r="AP57" s="6">
        <v>1.3578275635649599</v>
      </c>
      <c r="AQ57" s="6">
        <v>2.9475829364620001</v>
      </c>
      <c r="AR57" s="6">
        <v>5.2891948188295999</v>
      </c>
      <c r="AS57" s="6">
        <v>3.5337971771688399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f>IF(Table3[[#This Row],[C26TT(S) ppm]]=0,"",Table3[[#This Row],[C24TET ppm]]/Table3[[#This Row],[C26TT(S) ppm]])</f>
        <v>0.17948000390485147</v>
      </c>
      <c r="BE57" s="22">
        <f t="shared" si="1"/>
        <v>0.9574032920640656</v>
      </c>
      <c r="BF57" s="6" t="str">
        <f>IF(SUM(Table3[[#This Row],[C31H (S) ppm]:[C35H (R) ppm]])=0,"",SUM(Table3[[#This Row],[C31H (S) ppm]:[C31H (R) ppm]])/SUM(Table3[[#This Row],[C31H (S) ppm]:[C35H (R) ppm]]))</f>
        <v/>
      </c>
      <c r="BG57" s="6" t="str">
        <f>IF(SUM(Table3[[#This Row],[C31H (S) ppm]:[C35H (R) ppm]])=0,"",SUM(Table3[[#This Row],[C32H (S) ppm]:[C32H (R) ppm]])/SUM(Table3[[#This Row],[C31H (S) ppm]:[C35H (R) ppm]]))</f>
        <v/>
      </c>
      <c r="BH57" s="6" t="str">
        <f>IF(SUM(Table3[[#This Row],[C31H (S) ppm]:[C35H (R) ppm]])=0,"",SUM(Table3[[#This Row],[C33H (S) ppm]:[C33H (R) ppm]])/SUM(Table3[[#This Row],[C31H (S) ppm]:[C35H (R) ppm]]))</f>
        <v/>
      </c>
      <c r="BI57" s="6" t="str">
        <f>IF(SUM(Table3[[#This Row],[C31H (S) ppm]:[C35H (R) ppm]])=0,"",SUM(Table3[[#This Row],[C34H (S) ppm]:[C34H (R) ppm]])/SUM(Table3[[#This Row],[C31H (S) ppm]:[C35H (R) ppm]]))</f>
        <v/>
      </c>
      <c r="BJ57" s="6" t="str">
        <f>IF(SUM(Table3[[#This Row],[C31H (S) ppm]:[C35H (R) ppm]])=0,"",SUM(Table3[[#This Row],[C35H (S) ppm]:[C35H (R) ppm]])/SUM(Table3[[#This Row],[C31H (S) ppm]:[C35H (R) ppm]]))</f>
        <v/>
      </c>
      <c r="BK57" s="6" t="str">
        <f>IF(Table3[[#This Row],[C34H (S) ppm]]=0,"",Table3[[#This Row],[C35H (S) ppm]]/Table3[[#This Row],[C34H (S) ppm]])</f>
        <v/>
      </c>
      <c r="BL57" s="6" t="str">
        <f>Table3[[#This Row],[C35HHI]]</f>
        <v/>
      </c>
      <c r="BM57" s="6" t="str">
        <f>IF(SUM(Table3[[#This Row],[C31H (S) ppm]:[C35H (R) ppm]])=0,"",Table3[[#This Row],[C29H ppm]]/Table3[[#This Row],[C30H ppm]])</f>
        <v/>
      </c>
      <c r="BN57" s="6" t="str">
        <f>IF(SUM(Table3[[#This Row],[C31H (S) ppm]:[C35H (R) ppm]])=0,"",SUM(Table3[[#This Row],[C31H (S) ppm]:[C35H (R) ppm]])/Table3[[#This Row],[C30H ppm]])</f>
        <v/>
      </c>
      <c r="BO57" s="21">
        <v>0.353174185859011</v>
      </c>
      <c r="BP57" s="21">
        <v>0.20989588810600501</v>
      </c>
      <c r="BQ57" s="21">
        <v>0.43692992603498398</v>
      </c>
      <c r="BR57" s="6">
        <v>5.2687157961851097E-2</v>
      </c>
      <c r="BS57" s="6">
        <v>0.41343232931224</v>
      </c>
      <c r="BT57" s="6">
        <v>5.1516549944425123E-2</v>
      </c>
      <c r="BU57" s="6">
        <v>0.80777265270360654</v>
      </c>
      <c r="BV57" s="6">
        <v>0.89596925314876708</v>
      </c>
      <c r="BW57" s="6">
        <v>0.98446697416525841</v>
      </c>
      <c r="BX57" s="7">
        <v>0.41583978859555942</v>
      </c>
      <c r="BY57" s="7">
        <v>0.47330241716106636</v>
      </c>
      <c r="BZ57" s="7">
        <v>0.11085779424337418</v>
      </c>
      <c r="CA57" s="21">
        <v>0.96852894470910933</v>
      </c>
      <c r="CB57" s="6">
        <v>0.7730163537250152</v>
      </c>
      <c r="CC57" s="8">
        <v>115.96094802194295</v>
      </c>
      <c r="CD57" s="8">
        <v>26.789746898554128</v>
      </c>
      <c r="CE57" s="6">
        <v>1.1893346876587101</v>
      </c>
      <c r="CF57" s="6">
        <v>3.5786483839373164</v>
      </c>
      <c r="CG57" s="6">
        <v>1.1381845367889851</v>
      </c>
      <c r="CH57" s="8">
        <v>4.7248848712263296</v>
      </c>
      <c r="CI57" s="8">
        <v>6.8832003404152999</v>
      </c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</row>
    <row r="58" spans="1:115" x14ac:dyDescent="0.3">
      <c r="A58" s="1">
        <v>56</v>
      </c>
      <c r="B58" s="2" t="s">
        <v>71</v>
      </c>
      <c r="C58" s="2">
        <v>3501123459</v>
      </c>
      <c r="D58" s="2" t="s">
        <v>59</v>
      </c>
      <c r="E58" s="2" t="s">
        <v>61</v>
      </c>
      <c r="F58" s="2" t="s">
        <v>55</v>
      </c>
      <c r="G58" s="2" t="s">
        <v>275</v>
      </c>
      <c r="H58" s="2">
        <v>35.798436500000001</v>
      </c>
      <c r="I58" s="2">
        <v>-98.234480099999999</v>
      </c>
      <c r="J58" s="3">
        <v>10573</v>
      </c>
      <c r="K58" s="3">
        <v>3222.6502968751906</v>
      </c>
      <c r="L58" s="2">
        <v>43</v>
      </c>
      <c r="M58" s="3">
        <v>4867</v>
      </c>
      <c r="N58" s="2">
        <v>-29.86</v>
      </c>
      <c r="O58" s="2">
        <v>8.1999999999999993</v>
      </c>
      <c r="P58" s="6">
        <v>0.3204314720812183</v>
      </c>
      <c r="Q58" s="6">
        <v>0.34603329386362053</v>
      </c>
      <c r="R58" s="6">
        <v>1.1181561996779388</v>
      </c>
      <c r="S58" s="21">
        <v>0.46400000000000002</v>
      </c>
      <c r="T58" s="21">
        <v>0.36799999999999999</v>
      </c>
      <c r="U58" s="21">
        <v>0.16800000000000001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6">
        <v>0</v>
      </c>
      <c r="AO58" s="6">
        <v>0</v>
      </c>
      <c r="AP58" s="6">
        <v>0</v>
      </c>
      <c r="AQ58" s="6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6">
        <v>0</v>
      </c>
      <c r="BA58" s="6">
        <v>0</v>
      </c>
      <c r="BB58" s="6">
        <v>0</v>
      </c>
      <c r="BC58" s="6">
        <v>0</v>
      </c>
      <c r="BD58" s="6" t="str">
        <f>IF(Table3[[#This Row],[C26TT(S) ppm]]=0,"",Table3[[#This Row],[C24TET ppm]]/Table3[[#This Row],[C26TT(S) ppm]])</f>
        <v/>
      </c>
      <c r="BE58" s="22" t="str">
        <f t="shared" si="1"/>
        <v/>
      </c>
      <c r="BF58" s="6" t="str">
        <f>IF(SUM(Table3[[#This Row],[C31H (S) ppm]:[C35H (R) ppm]])=0,"",SUM(Table3[[#This Row],[C31H (S) ppm]:[C31H (R) ppm]])/SUM(Table3[[#This Row],[C31H (S) ppm]:[C35H (R) ppm]]))</f>
        <v/>
      </c>
      <c r="BG58" s="6" t="str">
        <f>IF(SUM(Table3[[#This Row],[C31H (S) ppm]:[C35H (R) ppm]])=0,"",SUM(Table3[[#This Row],[C32H (S) ppm]:[C32H (R) ppm]])/SUM(Table3[[#This Row],[C31H (S) ppm]:[C35H (R) ppm]]))</f>
        <v/>
      </c>
      <c r="BH58" s="6" t="str">
        <f>IF(SUM(Table3[[#This Row],[C31H (S) ppm]:[C35H (R) ppm]])=0,"",SUM(Table3[[#This Row],[C33H (S) ppm]:[C33H (R) ppm]])/SUM(Table3[[#This Row],[C31H (S) ppm]:[C35H (R) ppm]]))</f>
        <v/>
      </c>
      <c r="BI58" s="6" t="str">
        <f>IF(SUM(Table3[[#This Row],[C31H (S) ppm]:[C35H (R) ppm]])=0,"",SUM(Table3[[#This Row],[C34H (S) ppm]:[C34H (R) ppm]])/SUM(Table3[[#This Row],[C31H (S) ppm]:[C35H (R) ppm]]))</f>
        <v/>
      </c>
      <c r="BJ58" s="6" t="str">
        <f>IF(SUM(Table3[[#This Row],[C31H (S) ppm]:[C35H (R) ppm]])=0,"",SUM(Table3[[#This Row],[C35H (S) ppm]:[C35H (R) ppm]])/SUM(Table3[[#This Row],[C31H (S) ppm]:[C35H (R) ppm]]))</f>
        <v/>
      </c>
      <c r="BK58" s="6" t="str">
        <f>IF(Table3[[#This Row],[C34H (S) ppm]]=0,"",Table3[[#This Row],[C35H (S) ppm]]/Table3[[#This Row],[C34H (S) ppm]])</f>
        <v/>
      </c>
      <c r="BL58" s="6" t="str">
        <f>Table3[[#This Row],[C35HHI]]</f>
        <v/>
      </c>
      <c r="BM58" s="6" t="str">
        <f>IF(SUM(Table3[[#This Row],[C31H (S) ppm]:[C35H (R) ppm]])=0,"",Table3[[#This Row],[C29H ppm]]/Table3[[#This Row],[C30H ppm]])</f>
        <v/>
      </c>
      <c r="BN58" s="6" t="str">
        <f>IF(SUM(Table3[[#This Row],[C31H (S) ppm]:[C35H (R) ppm]])=0,"",SUM(Table3[[#This Row],[C31H (S) ppm]:[C35H (R) ppm]])/Table3[[#This Row],[C30H ppm]])</f>
        <v/>
      </c>
      <c r="BO58" s="21">
        <v>0.67804684398570902</v>
      </c>
      <c r="BP58" s="21">
        <v>0.24255657006748699</v>
      </c>
      <c r="BQ58" s="21">
        <v>7.9396585946804293E-2</v>
      </c>
      <c r="BR58" s="6">
        <v>0.101255886970173</v>
      </c>
      <c r="BS58" s="6">
        <v>0.35134386256580802</v>
      </c>
      <c r="BT58" s="6">
        <v>2.8969674138255793E-2</v>
      </c>
      <c r="BU58" s="6">
        <v>0.79586290200815335</v>
      </c>
      <c r="BV58" s="6">
        <v>1.0894387447489546</v>
      </c>
      <c r="BW58" s="6">
        <v>0.97516812124062735</v>
      </c>
      <c r="BX58" s="7">
        <v>0.3737669232126033</v>
      </c>
      <c r="BY58" s="7">
        <v>0.48868774387279679</v>
      </c>
      <c r="BZ58" s="7">
        <v>0.13754533291459989</v>
      </c>
      <c r="CA58" s="21">
        <v>1.0117241980474199</v>
      </c>
      <c r="CB58" s="6">
        <v>0.91111058365574038</v>
      </c>
      <c r="CC58" s="8">
        <v>128.58787525101434</v>
      </c>
      <c r="CD58" s="8">
        <v>31.819404138981945</v>
      </c>
      <c r="CE58" s="6">
        <v>3.0085192243022085</v>
      </c>
      <c r="CF58" s="6">
        <v>2.9592559787422497</v>
      </c>
      <c r="CG58" s="6">
        <v>1.3074665346853742</v>
      </c>
      <c r="CH58" s="8">
        <v>1.5104111910917499</v>
      </c>
      <c r="CI58" s="8">
        <v>29.0969566495382</v>
      </c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</row>
    <row r="59" spans="1:115" x14ac:dyDescent="0.3">
      <c r="A59" s="1">
        <v>57</v>
      </c>
      <c r="B59" s="2" t="s">
        <v>72</v>
      </c>
      <c r="C59" s="2">
        <v>3501123547</v>
      </c>
      <c r="D59" s="2" t="s">
        <v>59</v>
      </c>
      <c r="E59" s="2" t="s">
        <v>61</v>
      </c>
      <c r="F59" s="2" t="s">
        <v>9</v>
      </c>
      <c r="G59" s="2" t="s">
        <v>275</v>
      </c>
      <c r="H59" s="2">
        <v>35.912405100000001</v>
      </c>
      <c r="I59" s="2">
        <v>-98.233322999999999</v>
      </c>
      <c r="J59" s="3">
        <v>9135</v>
      </c>
      <c r="K59" s="3">
        <v>2784.3479109008667</v>
      </c>
      <c r="L59" s="2">
        <v>41</v>
      </c>
      <c r="M59" s="3">
        <v>2399</v>
      </c>
      <c r="N59" s="2">
        <v>-30.95</v>
      </c>
      <c r="O59" s="2">
        <v>6.5</v>
      </c>
      <c r="P59" s="6">
        <v>0.54601479046836487</v>
      </c>
      <c r="Q59" s="6">
        <v>0.48333333333333334</v>
      </c>
      <c r="R59" s="6">
        <v>1.2729885057471264</v>
      </c>
      <c r="S59" s="21">
        <v>0.375</v>
      </c>
      <c r="T59" s="21">
        <v>0.36099999999999999</v>
      </c>
      <c r="U59" s="21">
        <v>0.26300000000000001</v>
      </c>
      <c r="V59" s="8">
        <v>3.16593356750553</v>
      </c>
      <c r="W59" s="8">
        <v>3.5150758424075401</v>
      </c>
      <c r="X59" s="8">
        <v>10.8306666502127</v>
      </c>
      <c r="Y59" s="8">
        <v>3.1106173690257801</v>
      </c>
      <c r="Z59" s="8">
        <v>24.302281277248301</v>
      </c>
      <c r="AA59" s="8">
        <v>19.320148232229499</v>
      </c>
      <c r="AB59" s="8">
        <v>18.8144809050705</v>
      </c>
      <c r="AC59" s="8">
        <v>11.119592484180201</v>
      </c>
      <c r="AD59" s="8">
        <v>10.604784320134399</v>
      </c>
      <c r="AE59" s="8">
        <v>12.8875434206003</v>
      </c>
      <c r="AF59" s="8">
        <v>14.8507501717565</v>
      </c>
      <c r="AG59" s="8">
        <v>14.589812261040301</v>
      </c>
      <c r="AH59" s="8">
        <v>13.5150571611057</v>
      </c>
      <c r="AI59" s="8">
        <v>13.1332151913613</v>
      </c>
      <c r="AJ59" s="8">
        <v>12.486760129059601</v>
      </c>
      <c r="AK59" s="8">
        <v>12.317984470665699</v>
      </c>
      <c r="AL59" s="8">
        <v>131.25469038865501</v>
      </c>
      <c r="AM59" s="8">
        <v>0.59029074493554701</v>
      </c>
      <c r="AN59" s="6">
        <v>3.3035172979662399</v>
      </c>
      <c r="AO59" s="6">
        <v>1.2479598236241101</v>
      </c>
      <c r="AP59" s="6">
        <v>1.0717395661162199</v>
      </c>
      <c r="AQ59" s="6">
        <v>1.40241169638104</v>
      </c>
      <c r="AR59" s="6">
        <v>4.4336828318123498</v>
      </c>
      <c r="AS59" s="6">
        <v>1.2374996906918301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f>IF(Table3[[#This Row],[C26TT(S) ppm]]=0,"",Table3[[#This Row],[C24TET ppm]]/Table3[[#This Row],[C26TT(S) ppm]])</f>
        <v>5.3085645519415504E-2</v>
      </c>
      <c r="BE59" s="22">
        <f t="shared" si="1"/>
        <v>0.96293077311217523</v>
      </c>
      <c r="BF59" s="6" t="str">
        <f>IF(SUM(Table3[[#This Row],[C31H (S) ppm]:[C35H (R) ppm]])=0,"",SUM(Table3[[#This Row],[C31H (S) ppm]:[C31H (R) ppm]])/SUM(Table3[[#This Row],[C31H (S) ppm]:[C35H (R) ppm]]))</f>
        <v/>
      </c>
      <c r="BG59" s="6" t="str">
        <f>IF(SUM(Table3[[#This Row],[C31H (S) ppm]:[C35H (R) ppm]])=0,"",SUM(Table3[[#This Row],[C32H (S) ppm]:[C32H (R) ppm]])/SUM(Table3[[#This Row],[C31H (S) ppm]:[C35H (R) ppm]]))</f>
        <v/>
      </c>
      <c r="BH59" s="6" t="str">
        <f>IF(SUM(Table3[[#This Row],[C31H (S) ppm]:[C35H (R) ppm]])=0,"",SUM(Table3[[#This Row],[C33H (S) ppm]:[C33H (R) ppm]])/SUM(Table3[[#This Row],[C31H (S) ppm]:[C35H (R) ppm]]))</f>
        <v/>
      </c>
      <c r="BI59" s="6" t="str">
        <f>IF(SUM(Table3[[#This Row],[C31H (S) ppm]:[C35H (R) ppm]])=0,"",SUM(Table3[[#This Row],[C34H (S) ppm]:[C34H (R) ppm]])/SUM(Table3[[#This Row],[C31H (S) ppm]:[C35H (R) ppm]]))</f>
        <v/>
      </c>
      <c r="BJ59" s="6" t="str">
        <f>IF(SUM(Table3[[#This Row],[C31H (S) ppm]:[C35H (R) ppm]])=0,"",SUM(Table3[[#This Row],[C35H (S) ppm]:[C35H (R) ppm]])/SUM(Table3[[#This Row],[C31H (S) ppm]:[C35H (R) ppm]]))</f>
        <v/>
      </c>
      <c r="BK59" s="6" t="str">
        <f>IF(Table3[[#This Row],[C34H (S) ppm]]=0,"",Table3[[#This Row],[C35H (S) ppm]]/Table3[[#This Row],[C34H (S) ppm]])</f>
        <v/>
      </c>
      <c r="BL59" s="6" t="str">
        <f>Table3[[#This Row],[C35HHI]]</f>
        <v/>
      </c>
      <c r="BM59" s="6" t="str">
        <f>IF(SUM(Table3[[#This Row],[C31H (S) ppm]:[C35H (R) ppm]])=0,"",Table3[[#This Row],[C29H ppm]]/Table3[[#This Row],[C30H ppm]])</f>
        <v/>
      </c>
      <c r="BN59" s="6" t="str">
        <f>IF(SUM(Table3[[#This Row],[C31H (S) ppm]:[C35H (R) ppm]])=0,"",SUM(Table3[[#This Row],[C31H (S) ppm]:[C35H (R) ppm]])/Table3[[#This Row],[C30H ppm]])</f>
        <v/>
      </c>
      <c r="BO59" s="21">
        <v>0.36993587513048698</v>
      </c>
      <c r="BP59" s="21">
        <v>0.15091713476164401</v>
      </c>
      <c r="BQ59" s="21">
        <v>0.47914699010786899</v>
      </c>
      <c r="BR59" s="6">
        <v>0.106117697243304</v>
      </c>
      <c r="BS59" s="6">
        <v>0.41619212889224599</v>
      </c>
      <c r="BT59" s="6">
        <v>5.0598140216936122E-2</v>
      </c>
      <c r="BU59" s="6">
        <v>0.85390212369336238</v>
      </c>
      <c r="BV59" s="6">
        <v>0.93458037953695228</v>
      </c>
      <c r="BW59" s="6">
        <v>0.98421954941906742</v>
      </c>
      <c r="BX59" s="7">
        <v>0.4363411099986923</v>
      </c>
      <c r="BY59" s="7">
        <v>0.46131095059579547</v>
      </c>
      <c r="BZ59" s="7">
        <v>0.10234793940551219</v>
      </c>
      <c r="CA59" s="21">
        <v>0.9649478149399493</v>
      </c>
      <c r="CB59" s="6">
        <v>0.81426239751318708</v>
      </c>
      <c r="CC59" s="8">
        <v>124.86701145453947</v>
      </c>
      <c r="CD59" s="8">
        <v>25.938869881404454</v>
      </c>
      <c r="CE59" s="6">
        <v>1.3455113181085356</v>
      </c>
      <c r="CF59" s="6">
        <v>3.2518794476471604</v>
      </c>
      <c r="CG59" s="6">
        <v>1.0572255055160353</v>
      </c>
      <c r="CH59" s="8">
        <v>2.6925889934615901</v>
      </c>
      <c r="CI59" s="8">
        <v>5.7154812325901299</v>
      </c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</row>
    <row r="60" spans="1:115" x14ac:dyDescent="0.3">
      <c r="A60" s="1">
        <v>58</v>
      </c>
      <c r="B60" s="2" t="s">
        <v>73</v>
      </c>
      <c r="C60" s="2">
        <v>3501123568</v>
      </c>
      <c r="D60" s="2" t="s">
        <v>59</v>
      </c>
      <c r="E60" s="2" t="s">
        <v>61</v>
      </c>
      <c r="F60" s="2" t="s">
        <v>9</v>
      </c>
      <c r="G60" s="2" t="s">
        <v>275</v>
      </c>
      <c r="H60" s="2">
        <v>35.920492000000003</v>
      </c>
      <c r="I60" s="2">
        <v>-98.227112599999998</v>
      </c>
      <c r="J60" s="3">
        <v>9267</v>
      </c>
      <c r="K60" s="3">
        <v>2824.5815096133915</v>
      </c>
      <c r="L60" s="5"/>
      <c r="M60" s="3">
        <v>1531</v>
      </c>
      <c r="N60" s="2">
        <v>-30.67</v>
      </c>
      <c r="O60" s="2">
        <v>8.6</v>
      </c>
      <c r="P60" s="6">
        <v>0.46216987865810139</v>
      </c>
      <c r="Q60" s="6">
        <v>0.47681041497152155</v>
      </c>
      <c r="R60" s="6">
        <v>1.1049488054607508</v>
      </c>
      <c r="S60" s="21">
        <v>0.39200000000000002</v>
      </c>
      <c r="T60" s="21">
        <v>0.35299999999999998</v>
      </c>
      <c r="U60" s="21">
        <v>0.25600000000000001</v>
      </c>
      <c r="V60" s="8">
        <v>3.77962559763411</v>
      </c>
      <c r="W60" s="8">
        <v>5.8613169473424804</v>
      </c>
      <c r="X60" s="8">
        <v>13.456368816232599</v>
      </c>
      <c r="Y60" s="8">
        <v>3.5296738683972699</v>
      </c>
      <c r="Z60" s="8">
        <v>34.245459426599801</v>
      </c>
      <c r="AA60" s="8">
        <v>28.672563607984898</v>
      </c>
      <c r="AB60" s="8">
        <v>26.444092335496599</v>
      </c>
      <c r="AC60" s="8">
        <v>15.092184210958701</v>
      </c>
      <c r="AD60" s="8">
        <v>14.8987867575782</v>
      </c>
      <c r="AE60" s="8">
        <v>17.9728466606424</v>
      </c>
      <c r="AF60" s="8">
        <v>19.386419650045202</v>
      </c>
      <c r="AG60" s="8">
        <v>20.599014868972301</v>
      </c>
      <c r="AH60" s="8">
        <v>21.2777229606506</v>
      </c>
      <c r="AI60" s="8">
        <v>18.234978000492902</v>
      </c>
      <c r="AJ60" s="8">
        <v>16.148147933952199</v>
      </c>
      <c r="AK60" s="8">
        <v>14.3840065719215</v>
      </c>
      <c r="AL60" s="8">
        <v>156.18681238807201</v>
      </c>
      <c r="AM60" s="8">
        <v>1.0830768421917401</v>
      </c>
      <c r="AN60" s="6">
        <v>5.1534799967140401</v>
      </c>
      <c r="AO60" s="6">
        <v>0.62627046742791403</v>
      </c>
      <c r="AP60" s="6">
        <v>2.4514518360305599</v>
      </c>
      <c r="AQ60" s="6">
        <v>2.3093563788712701</v>
      </c>
      <c r="AR60" s="6">
        <v>4.9641140228374301</v>
      </c>
      <c r="AS60" s="6">
        <v>2.5533176702538398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f>IF(Table3[[#This Row],[C26TT(S) ppm]]=0,"",Table3[[#This Row],[C24TET ppm]]/Table3[[#This Row],[C26TT(S) ppm]])</f>
        <v>7.1764088421694378E-2</v>
      </c>
      <c r="BE60" s="22">
        <f t="shared" si="1"/>
        <v>0.95971249022824279</v>
      </c>
      <c r="BF60" s="6" t="str">
        <f>IF(SUM(Table3[[#This Row],[C31H (S) ppm]:[C35H (R) ppm]])=0,"",SUM(Table3[[#This Row],[C31H (S) ppm]:[C31H (R) ppm]])/SUM(Table3[[#This Row],[C31H (S) ppm]:[C35H (R) ppm]]))</f>
        <v/>
      </c>
      <c r="BG60" s="6" t="str">
        <f>IF(SUM(Table3[[#This Row],[C31H (S) ppm]:[C35H (R) ppm]])=0,"",SUM(Table3[[#This Row],[C32H (S) ppm]:[C32H (R) ppm]])/SUM(Table3[[#This Row],[C31H (S) ppm]:[C35H (R) ppm]]))</f>
        <v/>
      </c>
      <c r="BH60" s="6" t="str">
        <f>IF(SUM(Table3[[#This Row],[C31H (S) ppm]:[C35H (R) ppm]])=0,"",SUM(Table3[[#This Row],[C33H (S) ppm]:[C33H (R) ppm]])/SUM(Table3[[#This Row],[C31H (S) ppm]:[C35H (R) ppm]]))</f>
        <v/>
      </c>
      <c r="BI60" s="6" t="str">
        <f>IF(SUM(Table3[[#This Row],[C31H (S) ppm]:[C35H (R) ppm]])=0,"",SUM(Table3[[#This Row],[C34H (S) ppm]:[C34H (R) ppm]])/SUM(Table3[[#This Row],[C31H (S) ppm]:[C35H (R) ppm]]))</f>
        <v/>
      </c>
      <c r="BJ60" s="6" t="str">
        <f>IF(SUM(Table3[[#This Row],[C31H (S) ppm]:[C35H (R) ppm]])=0,"",SUM(Table3[[#This Row],[C35H (S) ppm]:[C35H (R) ppm]])/SUM(Table3[[#This Row],[C31H (S) ppm]:[C35H (R) ppm]]))</f>
        <v/>
      </c>
      <c r="BK60" s="6" t="str">
        <f>IF(Table3[[#This Row],[C34H (S) ppm]]=0,"",Table3[[#This Row],[C35H (S) ppm]]/Table3[[#This Row],[C34H (S) ppm]])</f>
        <v/>
      </c>
      <c r="BL60" s="6" t="str">
        <f>Table3[[#This Row],[C35HHI]]</f>
        <v/>
      </c>
      <c r="BM60" s="6" t="str">
        <f>IF(SUM(Table3[[#This Row],[C31H (S) ppm]:[C35H (R) ppm]])=0,"",Table3[[#This Row],[C29H ppm]]/Table3[[#This Row],[C30H ppm]])</f>
        <v/>
      </c>
      <c r="BN60" s="6" t="str">
        <f>IF(SUM(Table3[[#This Row],[C31H (S) ppm]:[C35H (R) ppm]])=0,"",SUM(Table3[[#This Row],[C31H (S) ppm]:[C35H (R) ppm]])/Table3[[#This Row],[C30H ppm]])</f>
        <v/>
      </c>
      <c r="BO60" s="21">
        <v>0.33978188844683199</v>
      </c>
      <c r="BP60" s="21">
        <v>0.22057248586103001</v>
      </c>
      <c r="BQ60" s="21">
        <v>0.439645625692137</v>
      </c>
      <c r="BR60" s="6">
        <v>8.6357759832118602E-2</v>
      </c>
      <c r="BS60" s="6">
        <v>0.400604384215281</v>
      </c>
      <c r="BT60" s="6">
        <v>4.4056671706316039E-2</v>
      </c>
      <c r="BU60" s="6">
        <v>0.78884517578423097</v>
      </c>
      <c r="BV60" s="6">
        <v>0.93539045264292331</v>
      </c>
      <c r="BW60" s="6">
        <v>0.98446029597765383</v>
      </c>
      <c r="BX60" s="7">
        <v>0.42651806642784484</v>
      </c>
      <c r="BY60" s="7">
        <v>0.45712263942328951</v>
      </c>
      <c r="BZ60" s="7">
        <v>0.11635929414886562</v>
      </c>
      <c r="CA60" s="21">
        <v>0.97010869565217395</v>
      </c>
      <c r="CB60" s="6">
        <v>0.81028601416950929</v>
      </c>
      <c r="CC60" s="8">
        <v>121.03774152001887</v>
      </c>
      <c r="CD60" s="8">
        <v>26.423631971163061</v>
      </c>
      <c r="CE60" s="6">
        <v>1.3375339278790228</v>
      </c>
      <c r="CF60" s="6">
        <v>3.347150259067357</v>
      </c>
      <c r="CG60" s="6">
        <v>1.071754458730817</v>
      </c>
      <c r="CH60" s="8">
        <v>4.2691096689394596</v>
      </c>
      <c r="CI60" s="8">
        <v>6.2895129341329197</v>
      </c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</row>
    <row r="61" spans="1:115" x14ac:dyDescent="0.3">
      <c r="A61" s="1">
        <v>59</v>
      </c>
      <c r="B61" s="2" t="s">
        <v>74</v>
      </c>
      <c r="C61" s="2">
        <v>3507325117</v>
      </c>
      <c r="D61" s="2" t="s">
        <v>75</v>
      </c>
      <c r="E61" s="2" t="s">
        <v>61</v>
      </c>
      <c r="F61" s="2" t="s">
        <v>9</v>
      </c>
      <c r="G61" s="2" t="s">
        <v>275</v>
      </c>
      <c r="H61" s="2">
        <v>35.957222799999997</v>
      </c>
      <c r="I61" s="2">
        <v>-98.208596099999994</v>
      </c>
      <c r="J61" s="3">
        <v>8652</v>
      </c>
      <c r="K61" s="3">
        <v>2637.1295156118554</v>
      </c>
      <c r="L61" s="2">
        <v>43</v>
      </c>
      <c r="M61" s="3">
        <v>3652</v>
      </c>
      <c r="N61" s="5"/>
      <c r="O61" s="2">
        <v>8.1999999999999993</v>
      </c>
      <c r="P61" s="6">
        <v>0.57032040472175383</v>
      </c>
      <c r="Q61" s="6">
        <v>0.51679970298867639</v>
      </c>
      <c r="R61" s="6">
        <v>1.2147988505747127</v>
      </c>
      <c r="S61" s="21">
        <v>0.35499999999999998</v>
      </c>
      <c r="T61" s="21">
        <v>0.4</v>
      </c>
      <c r="U61" s="21">
        <v>0.246</v>
      </c>
      <c r="V61" s="8">
        <v>4.6320558926506203</v>
      </c>
      <c r="W61" s="8">
        <v>9.2224231464737798</v>
      </c>
      <c r="X61" s="8">
        <v>24.364497212836099</v>
      </c>
      <c r="Y61" s="8">
        <v>5.2302267526994601</v>
      </c>
      <c r="Z61" s="8">
        <v>53.336675365001902</v>
      </c>
      <c r="AA61" s="8">
        <v>43.336494306852799</v>
      </c>
      <c r="AB61" s="8">
        <v>41.175882149250803</v>
      </c>
      <c r="AC61" s="8">
        <v>21.80275072593</v>
      </c>
      <c r="AD61" s="8">
        <v>21.6121643917465</v>
      </c>
      <c r="AE61" s="8">
        <v>25.1719260286932</v>
      </c>
      <c r="AF61" s="8">
        <v>26.660495601418599</v>
      </c>
      <c r="AG61" s="8">
        <v>27.978779984926899</v>
      </c>
      <c r="AH61" s="8">
        <v>26.8817712918725</v>
      </c>
      <c r="AI61" s="8">
        <v>25.771862205695601</v>
      </c>
      <c r="AJ61" s="8">
        <v>22.914493025866399</v>
      </c>
      <c r="AK61" s="8">
        <v>20.229989113878801</v>
      </c>
      <c r="AL61" s="8">
        <v>233.60045445595401</v>
      </c>
      <c r="AM61" s="8">
        <v>2.0468171109003799</v>
      </c>
      <c r="AN61" s="6">
        <v>9.5720238000936995</v>
      </c>
      <c r="AO61" s="6">
        <v>2.5004356711712399</v>
      </c>
      <c r="AP61" s="6">
        <v>3.4706131307896202</v>
      </c>
      <c r="AQ61" s="6">
        <v>5.2025927526949403</v>
      </c>
      <c r="AR61" s="6">
        <v>8.2107607384456607</v>
      </c>
      <c r="AS61" s="6">
        <v>4.60673038404697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f>IF(Table3[[#This Row],[C26TT(S) ppm]]=0,"",Table3[[#This Row],[C24TET ppm]]/Table3[[#This Row],[C26TT(S) ppm]])</f>
        <v>9.3878847519276609E-2</v>
      </c>
      <c r="BE61" s="22">
        <f t="shared" si="1"/>
        <v>0.94971707040592768</v>
      </c>
      <c r="BF61" s="6" t="str">
        <f>IF(SUM(Table3[[#This Row],[C31H (S) ppm]:[C35H (R) ppm]])=0,"",SUM(Table3[[#This Row],[C31H (S) ppm]:[C31H (R) ppm]])/SUM(Table3[[#This Row],[C31H (S) ppm]:[C35H (R) ppm]]))</f>
        <v/>
      </c>
      <c r="BG61" s="6" t="str">
        <f>IF(SUM(Table3[[#This Row],[C31H (S) ppm]:[C35H (R) ppm]])=0,"",SUM(Table3[[#This Row],[C32H (S) ppm]:[C32H (R) ppm]])/SUM(Table3[[#This Row],[C31H (S) ppm]:[C35H (R) ppm]]))</f>
        <v/>
      </c>
      <c r="BH61" s="6" t="str">
        <f>IF(SUM(Table3[[#This Row],[C31H (S) ppm]:[C35H (R) ppm]])=0,"",SUM(Table3[[#This Row],[C33H (S) ppm]:[C33H (R) ppm]])/SUM(Table3[[#This Row],[C31H (S) ppm]:[C35H (R) ppm]]))</f>
        <v/>
      </c>
      <c r="BI61" s="6" t="str">
        <f>IF(SUM(Table3[[#This Row],[C31H (S) ppm]:[C35H (R) ppm]])=0,"",SUM(Table3[[#This Row],[C34H (S) ppm]:[C34H (R) ppm]])/SUM(Table3[[#This Row],[C31H (S) ppm]:[C35H (R) ppm]]))</f>
        <v/>
      </c>
      <c r="BJ61" s="6" t="str">
        <f>IF(SUM(Table3[[#This Row],[C31H (S) ppm]:[C35H (R) ppm]])=0,"",SUM(Table3[[#This Row],[C35H (S) ppm]:[C35H (R) ppm]])/SUM(Table3[[#This Row],[C31H (S) ppm]:[C35H (R) ppm]]))</f>
        <v/>
      </c>
      <c r="BK61" s="6" t="str">
        <f>IF(Table3[[#This Row],[C34H (S) ppm]]=0,"",Table3[[#This Row],[C35H (S) ppm]]/Table3[[#This Row],[C34H (S) ppm]])</f>
        <v/>
      </c>
      <c r="BL61" s="6" t="str">
        <f>Table3[[#This Row],[C35HHI]]</f>
        <v/>
      </c>
      <c r="BM61" s="6" t="str">
        <f>IF(SUM(Table3[[#This Row],[C31H (S) ppm]:[C35H (R) ppm]])=0,"",Table3[[#This Row],[C29H ppm]]/Table3[[#This Row],[C30H ppm]])</f>
        <v/>
      </c>
      <c r="BN61" s="6" t="str">
        <f>IF(SUM(Table3[[#This Row],[C31H (S) ppm]:[C35H (R) ppm]])=0,"",SUM(Table3[[#This Row],[C31H (S) ppm]:[C35H (R) ppm]])/Table3[[#This Row],[C30H ppm]])</f>
        <v/>
      </c>
      <c r="BO61" s="21">
        <v>0.34854018871016801</v>
      </c>
      <c r="BP61" s="21">
        <v>0.25187305378005698</v>
      </c>
      <c r="BQ61" s="21">
        <v>0.39958675750977501</v>
      </c>
      <c r="BR61" s="6">
        <v>6.6456837480738301E-2</v>
      </c>
      <c r="BS61" s="6">
        <v>0.352305168494433</v>
      </c>
      <c r="BT61" s="6">
        <v>4.079755215771446E-2</v>
      </c>
      <c r="BU61" s="6">
        <v>0.66406980988352848</v>
      </c>
      <c r="BV61" s="6">
        <v>0.91291201541575207</v>
      </c>
      <c r="BW61" s="6">
        <v>0.97490445863561592</v>
      </c>
      <c r="BX61" s="7">
        <v>0.45657044945301178</v>
      </c>
      <c r="BY61" s="7">
        <v>0.44106146478625718</v>
      </c>
      <c r="BZ61" s="7">
        <v>0.10236808576073107</v>
      </c>
      <c r="CA61" s="21">
        <v>0.93518768566027555</v>
      </c>
      <c r="CB61" s="6">
        <v>0.74089298369950396</v>
      </c>
      <c r="CC61" s="8">
        <v>116.34486652690902</v>
      </c>
      <c r="CD61" s="8">
        <v>25.79393627954779</v>
      </c>
      <c r="CE61" s="6">
        <v>1.0665161514414729</v>
      </c>
      <c r="CF61" s="6">
        <v>3.841209106562081</v>
      </c>
      <c r="CG61" s="6">
        <v>0.96603156274056956</v>
      </c>
      <c r="CH61" s="8">
        <v>7.27283426163355</v>
      </c>
      <c r="CI61" s="8">
        <v>8.0635153797581491</v>
      </c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</row>
    <row r="62" spans="1:115" x14ac:dyDescent="0.3">
      <c r="A62" s="1">
        <v>60</v>
      </c>
      <c r="B62" s="2" t="s">
        <v>76</v>
      </c>
      <c r="C62" s="2">
        <v>3507324806</v>
      </c>
      <c r="D62" s="2" t="s">
        <v>75</v>
      </c>
      <c r="E62" s="2" t="s">
        <v>61</v>
      </c>
      <c r="F62" s="2" t="s">
        <v>55</v>
      </c>
      <c r="G62" s="2" t="s">
        <v>275</v>
      </c>
      <c r="H62" s="2">
        <v>35.769197800000001</v>
      </c>
      <c r="I62" s="2">
        <v>-98.2058222</v>
      </c>
      <c r="J62" s="3">
        <v>10677</v>
      </c>
      <c r="K62" s="3">
        <v>3254.3494958608162</v>
      </c>
      <c r="L62" s="2">
        <v>52</v>
      </c>
      <c r="M62" s="3">
        <v>11783</v>
      </c>
      <c r="N62" s="2">
        <v>-29.48</v>
      </c>
      <c r="O62" s="2">
        <v>12.8</v>
      </c>
      <c r="P62" s="6">
        <v>0.33619210977701541</v>
      </c>
      <c r="Q62" s="6">
        <v>0.26080691642651299</v>
      </c>
      <c r="R62" s="6">
        <v>1.6243093922651932</v>
      </c>
      <c r="S62" s="21">
        <v>0.309</v>
      </c>
      <c r="T62" s="21">
        <v>0.38400000000000001</v>
      </c>
      <c r="U62" s="21">
        <v>0.307</v>
      </c>
      <c r="V62" s="8">
        <v>0.82546805824519198</v>
      </c>
      <c r="W62" s="8">
        <v>0.87258131349412105</v>
      </c>
      <c r="X62" s="8">
        <v>1.3013119362593799</v>
      </c>
      <c r="Y62" s="8">
        <v>0.55823729184487003</v>
      </c>
      <c r="Z62" s="8">
        <v>2.3293669920749598</v>
      </c>
      <c r="AA62" s="8">
        <v>1.47968491194602</v>
      </c>
      <c r="AB62" s="8">
        <v>1.6832580009053499</v>
      </c>
      <c r="AC62" s="8">
        <v>0.69639965200510201</v>
      </c>
      <c r="AD62" s="8">
        <v>0.76827475768719</v>
      </c>
      <c r="AE62" s="8">
        <v>1.07188133976808</v>
      </c>
      <c r="AF62" s="8">
        <v>1.7900845680395501</v>
      </c>
      <c r="AG62" s="8">
        <v>1.4828623175325799</v>
      </c>
      <c r="AH62" s="8">
        <v>1.3693522420956199</v>
      </c>
      <c r="AI62" s="8">
        <v>1.5208816188613601</v>
      </c>
      <c r="AJ62" s="8">
        <v>1.26460742344916</v>
      </c>
      <c r="AK62" s="8">
        <v>1.07801701952143</v>
      </c>
      <c r="AL62" s="8">
        <v>0</v>
      </c>
      <c r="AM62" s="8">
        <v>0.58869655919185204</v>
      </c>
      <c r="AN62" s="6">
        <v>0.76224864364372202</v>
      </c>
      <c r="AO62" s="6">
        <v>0.29429349674098598</v>
      </c>
      <c r="AP62" s="6">
        <v>0.77046607188481397</v>
      </c>
      <c r="AQ62" s="6">
        <v>0.53248935002278097</v>
      </c>
      <c r="AR62" s="6">
        <v>0.36069031692901099</v>
      </c>
      <c r="AS62" s="6">
        <v>0.63175588317517595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f>IF(Table3[[#This Row],[C26TT(S) ppm]]=0,"",Table3[[#This Row],[C24TET ppm]]/Table3[[#This Row],[C26TT(S) ppm]])</f>
        <v>0.84534298300818089</v>
      </c>
      <c r="BE62" s="22">
        <f t="shared" si="1"/>
        <v>0.85702468524213193</v>
      </c>
      <c r="BF62" s="6" t="str">
        <f>IF(SUM(Table3[[#This Row],[C31H (S) ppm]:[C35H (R) ppm]])=0,"",SUM(Table3[[#This Row],[C31H (S) ppm]:[C31H (R) ppm]])/SUM(Table3[[#This Row],[C31H (S) ppm]:[C35H (R) ppm]]))</f>
        <v/>
      </c>
      <c r="BG62" s="6" t="str">
        <f>IF(SUM(Table3[[#This Row],[C31H (S) ppm]:[C35H (R) ppm]])=0,"",SUM(Table3[[#This Row],[C32H (S) ppm]:[C32H (R) ppm]])/SUM(Table3[[#This Row],[C31H (S) ppm]:[C35H (R) ppm]]))</f>
        <v/>
      </c>
      <c r="BH62" s="6" t="str">
        <f>IF(SUM(Table3[[#This Row],[C31H (S) ppm]:[C35H (R) ppm]])=0,"",SUM(Table3[[#This Row],[C33H (S) ppm]:[C33H (R) ppm]])/SUM(Table3[[#This Row],[C31H (S) ppm]:[C35H (R) ppm]]))</f>
        <v/>
      </c>
      <c r="BI62" s="6" t="str">
        <f>IF(SUM(Table3[[#This Row],[C31H (S) ppm]:[C35H (R) ppm]])=0,"",SUM(Table3[[#This Row],[C34H (S) ppm]:[C34H (R) ppm]])/SUM(Table3[[#This Row],[C31H (S) ppm]:[C35H (R) ppm]]))</f>
        <v/>
      </c>
      <c r="BJ62" s="6" t="str">
        <f>IF(SUM(Table3[[#This Row],[C31H (S) ppm]:[C35H (R) ppm]])=0,"",SUM(Table3[[#This Row],[C35H (S) ppm]:[C35H (R) ppm]])/SUM(Table3[[#This Row],[C31H (S) ppm]:[C35H (R) ppm]]))</f>
        <v/>
      </c>
      <c r="BK62" s="6" t="str">
        <f>IF(Table3[[#This Row],[C34H (S) ppm]]=0,"",Table3[[#This Row],[C35H (S) ppm]]/Table3[[#This Row],[C34H (S) ppm]])</f>
        <v/>
      </c>
      <c r="BL62" s="6" t="str">
        <f>Table3[[#This Row],[C35HHI]]</f>
        <v/>
      </c>
      <c r="BM62" s="6" t="str">
        <f>IF(SUM(Table3[[#This Row],[C31H (S) ppm]:[C35H (R) ppm]])=0,"",Table3[[#This Row],[C29H ppm]]/Table3[[#This Row],[C30H ppm]])</f>
        <v/>
      </c>
      <c r="BN62" s="6" t="str">
        <f>IF(SUM(Table3[[#This Row],[C31H (S) ppm]:[C35H (R) ppm]])=0,"",SUM(Table3[[#This Row],[C31H (S) ppm]:[C35H (R) ppm]])/Table3[[#This Row],[C30H ppm]])</f>
        <v/>
      </c>
      <c r="BO62" s="21"/>
      <c r="BP62" s="21"/>
      <c r="BQ62" s="21"/>
      <c r="BR62" s="6"/>
      <c r="BS62" s="6">
        <v>0.47850018937002903</v>
      </c>
      <c r="BT62" s="6">
        <v>3.5493924922710855E-2</v>
      </c>
      <c r="BU62" s="6">
        <v>0.89274967017002915</v>
      </c>
      <c r="BV62" s="6">
        <v>1.0485687778758594</v>
      </c>
      <c r="BW62" s="6">
        <v>0.97009884753379472</v>
      </c>
      <c r="BX62" s="7">
        <v>0.35983684287091999</v>
      </c>
      <c r="BY62" s="7">
        <v>0.52020725430302583</v>
      </c>
      <c r="BZ62" s="7">
        <v>0.1199559028260542</v>
      </c>
      <c r="CA62" s="21">
        <v>1.0218402426693631</v>
      </c>
      <c r="CB62" s="6">
        <v>0.89904472427268778</v>
      </c>
      <c r="CC62" s="8">
        <v>125.15540175959178</v>
      </c>
      <c r="CD62" s="8">
        <v>33.010609149908205</v>
      </c>
      <c r="CE62" s="6">
        <v>3.2134459955914774</v>
      </c>
      <c r="CF62" s="6">
        <v>3.0485390002414876</v>
      </c>
      <c r="CG62" s="6">
        <v>1.4456753515082212</v>
      </c>
      <c r="CH62" s="8">
        <v>0</v>
      </c>
      <c r="CI62" s="8">
        <v>4.5851178793378304</v>
      </c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</row>
    <row r="63" spans="1:115" x14ac:dyDescent="0.3">
      <c r="A63" s="1">
        <v>61</v>
      </c>
      <c r="B63" s="2" t="s">
        <v>77</v>
      </c>
      <c r="C63" s="2">
        <v>3507325922</v>
      </c>
      <c r="D63" s="2" t="s">
        <v>75</v>
      </c>
      <c r="E63" s="2" t="s">
        <v>61</v>
      </c>
      <c r="F63" s="2" t="s">
        <v>9</v>
      </c>
      <c r="G63" s="2" t="s">
        <v>274</v>
      </c>
      <c r="H63" s="2">
        <v>36.129877999999998</v>
      </c>
      <c r="I63" s="2">
        <v>-98.200906000000003</v>
      </c>
      <c r="J63" s="3">
        <v>8207</v>
      </c>
      <c r="K63" s="3">
        <v>2501.4935199522074</v>
      </c>
      <c r="L63" s="2">
        <v>46</v>
      </c>
      <c r="M63" s="3">
        <v>13238</v>
      </c>
      <c r="N63" s="5"/>
      <c r="O63" s="2">
        <v>4.2</v>
      </c>
      <c r="P63" s="6">
        <v>0.43904823989569747</v>
      </c>
      <c r="Q63" s="6">
        <v>0.40944881889763785</v>
      </c>
      <c r="R63" s="6">
        <v>1.1774475524475523</v>
      </c>
      <c r="S63" s="21">
        <v>0.23100000000000001</v>
      </c>
      <c r="T63" s="21">
        <v>0.55500000000000005</v>
      </c>
      <c r="U63" s="21">
        <v>0.214</v>
      </c>
      <c r="V63" s="8">
        <v>5.7506173925940001</v>
      </c>
      <c r="W63" s="8">
        <v>18.979791431150801</v>
      </c>
      <c r="X63" s="8">
        <v>35.591486105358896</v>
      </c>
      <c r="Y63" s="8">
        <v>8.86674843182589</v>
      </c>
      <c r="Z63" s="8">
        <v>69.165755372838703</v>
      </c>
      <c r="AA63" s="8">
        <v>58.059307227970301</v>
      </c>
      <c r="AB63" s="8">
        <v>50.948993802381402</v>
      </c>
      <c r="AC63" s="8">
        <v>23.0196251766946</v>
      </c>
      <c r="AD63" s="8">
        <v>22.952955084342602</v>
      </c>
      <c r="AE63" s="8">
        <v>26.234992882984901</v>
      </c>
      <c r="AF63" s="8">
        <v>28.175528729909701</v>
      </c>
      <c r="AG63" s="8">
        <v>30.170563742669898</v>
      </c>
      <c r="AH63" s="8">
        <v>24.758738420619601</v>
      </c>
      <c r="AI63" s="8">
        <v>23.772228748802299</v>
      </c>
      <c r="AJ63" s="8">
        <v>20.345510618906498</v>
      </c>
      <c r="AK63" s="8">
        <v>17.552220674851799</v>
      </c>
      <c r="AL63" s="8">
        <v>210.27734666109501</v>
      </c>
      <c r="AM63" s="8">
        <v>10.248833984931499</v>
      </c>
      <c r="AN63" s="6">
        <v>16.7008373646675</v>
      </c>
      <c r="AO63" s="6">
        <v>6.18881228618954</v>
      </c>
      <c r="AP63" s="6">
        <v>18.390477661557501</v>
      </c>
      <c r="AQ63" s="6">
        <v>13.3957869609392</v>
      </c>
      <c r="AR63" s="6">
        <v>9.3999014756498394</v>
      </c>
      <c r="AS63" s="6">
        <v>32.386918538639598</v>
      </c>
      <c r="AT63" s="6">
        <v>11.126179169084599</v>
      </c>
      <c r="AU63" s="6">
        <v>6.77696296382907</v>
      </c>
      <c r="AV63" s="6">
        <v>6.8818904736614996</v>
      </c>
      <c r="AW63" s="6">
        <v>4.02093350129448</v>
      </c>
      <c r="AX63" s="6">
        <v>5.7701822608169104</v>
      </c>
      <c r="AY63" s="6">
        <v>4.4301341740416298</v>
      </c>
      <c r="AZ63" s="6">
        <v>4.7220287154480101</v>
      </c>
      <c r="BA63" s="6">
        <v>3.8365834266165901</v>
      </c>
      <c r="BB63" s="6">
        <v>4.1860094807378996</v>
      </c>
      <c r="BC63" s="6">
        <v>1.8229804815939199</v>
      </c>
      <c r="BD63" s="6">
        <f>IF(Table3[[#This Row],[C26TT(S) ppm]]=0,"",Table3[[#This Row],[C24TET ppm]]/Table3[[#This Row],[C26TT(S) ppm]])</f>
        <v>0.44522158402942053</v>
      </c>
      <c r="BE63" s="22">
        <f t="shared" si="1"/>
        <v>0.81806223714461024</v>
      </c>
      <c r="BF63" s="6">
        <f>IF(SUM(Table3[[#This Row],[C31H (S) ppm]:[C35H (R) ppm]])=0,"",SUM(Table3[[#This Row],[C31H (S) ppm]:[C31H (R) ppm]])/SUM(Table3[[#This Row],[C31H (S) ppm]:[C35H (R) ppm]]))</f>
        <v>0.33417666556824072</v>
      </c>
      <c r="BG63" s="6">
        <f>IF(SUM(Table3[[#This Row],[C31H (S) ppm]:[C35H (R) ppm]])=0,"",SUM(Table3[[#This Row],[C32H (S) ppm]:[C32H (R) ppm]])/SUM(Table3[[#This Row],[C31H (S) ppm]:[C35H (R) ppm]]))</f>
        <v>0.20351005059218061</v>
      </c>
      <c r="BH63" s="6">
        <f>IF(SUM(Table3[[#This Row],[C31H (S) ppm]:[C35H (R) ppm]])=0,"",SUM(Table3[[#This Row],[C33H (S) ppm]:[C33H (R) ppm]])/SUM(Table3[[#This Row],[C31H (S) ppm]:[C35H (R) ppm]]))</f>
        <v>0.19039717769291917</v>
      </c>
      <c r="BI63" s="6">
        <f>IF(SUM(Table3[[#This Row],[C31H (S) ppm]:[C35H (R) ppm]])=0,"",SUM(Table3[[#This Row],[C34H (S) ppm]:[C34H (R) ppm]])/SUM(Table3[[#This Row],[C31H (S) ppm]:[C35H (R) ppm]]))</f>
        <v>0.15975343580995957</v>
      </c>
      <c r="BJ63" s="6">
        <f>IF(SUM(Table3[[#This Row],[C31H (S) ppm]:[C35H (R) ppm]])=0,"",SUM(Table3[[#This Row],[C35H (S) ppm]:[C35H (R) ppm]])/SUM(Table3[[#This Row],[C31H (S) ppm]:[C35H (R) ppm]]))</f>
        <v>0.11216267033669977</v>
      </c>
      <c r="BK63" s="6">
        <f>IF(Table3[[#This Row],[C34H (S) ppm]]=0,"",Table3[[#This Row],[C35H (S) ppm]]/Table3[[#This Row],[C34H (S) ppm]])</f>
        <v>0.88648539282352612</v>
      </c>
      <c r="BL63" s="6">
        <f>Table3[[#This Row],[C35HHI]]</f>
        <v>0.11216267033669977</v>
      </c>
      <c r="BM63" s="6">
        <f>IF(SUM(Table3[[#This Row],[C31H (S) ppm]:[C35H (R) ppm]])=0,"",Table3[[#This Row],[C29H ppm]]/Table3[[#This Row],[C30H ppm]])</f>
        <v>0.56783659858274327</v>
      </c>
      <c r="BN63" s="6">
        <f>IF(SUM(Table3[[#This Row],[C31H (S) ppm]:[C35H (R) ppm]])=0,"",SUM(Table3[[#This Row],[C31H (S) ppm]:[C35H (R) ppm]])/Table3[[#This Row],[C30H ppm]])</f>
        <v>1.6541828325904997</v>
      </c>
      <c r="BO63" s="21">
        <v>0.27726599501495702</v>
      </c>
      <c r="BP63" s="21">
        <v>0.22675195892059</v>
      </c>
      <c r="BQ63" s="21">
        <v>0.49598204606445301</v>
      </c>
      <c r="BR63" s="6">
        <v>4.8532734448694298E-2</v>
      </c>
      <c r="BS63" s="6">
        <v>0.231414537898049</v>
      </c>
      <c r="BT63" s="6">
        <v>0.10409914371201999</v>
      </c>
      <c r="BU63" s="6">
        <v>0.69383471284399856</v>
      </c>
      <c r="BV63" s="6">
        <v>0.83803873264687168</v>
      </c>
      <c r="BW63" s="6">
        <v>0.91422116900417827</v>
      </c>
      <c r="BX63" s="7">
        <v>0.40216782860923106</v>
      </c>
      <c r="BY63" s="7">
        <v>0.44236934507149761</v>
      </c>
      <c r="BZ63" s="7">
        <v>0.1554628263192713</v>
      </c>
      <c r="CA63" s="21">
        <v>1.0121176296734149</v>
      </c>
      <c r="CB63" s="6">
        <v>0.8706923806512803</v>
      </c>
      <c r="CC63" s="8">
        <v>123.31810988247751</v>
      </c>
      <c r="CD63" s="8">
        <v>29.00760811532302</v>
      </c>
      <c r="CE63" s="6">
        <v>2.1809804644305197</v>
      </c>
      <c r="CF63" s="6">
        <v>3.1564996368917937</v>
      </c>
      <c r="CG63" s="6">
        <v>1.0999620397317476</v>
      </c>
      <c r="CH63" s="8">
        <v>26.52364738252</v>
      </c>
      <c r="CI63" s="8">
        <v>8.8679902401815696</v>
      </c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</row>
    <row r="64" spans="1:115" x14ac:dyDescent="0.3">
      <c r="A64" s="1">
        <v>62</v>
      </c>
      <c r="B64" s="2" t="s">
        <v>78</v>
      </c>
      <c r="C64" s="2">
        <v>3507325139</v>
      </c>
      <c r="D64" s="2" t="s">
        <v>75</v>
      </c>
      <c r="E64" s="2" t="s">
        <v>61</v>
      </c>
      <c r="F64" s="2" t="s">
        <v>9</v>
      </c>
      <c r="G64" s="2" t="s">
        <v>275</v>
      </c>
      <c r="H64" s="2">
        <v>35.827259699999999</v>
      </c>
      <c r="I64" s="2">
        <v>-98.199033099999994</v>
      </c>
      <c r="J64" s="3">
        <v>9489</v>
      </c>
      <c r="K64" s="3">
        <v>2892.2471074480927</v>
      </c>
      <c r="L64" s="2">
        <v>48</v>
      </c>
      <c r="M64" s="3">
        <v>3298</v>
      </c>
      <c r="N64" s="2">
        <v>-30.87</v>
      </c>
      <c r="O64" s="2">
        <v>10.8</v>
      </c>
      <c r="P64" s="6">
        <v>0.44799119427627965</v>
      </c>
      <c r="Q64" s="6">
        <v>0.48086419753086423</v>
      </c>
      <c r="R64" s="6">
        <v>1.0449293966623876</v>
      </c>
      <c r="S64" s="21">
        <v>0.433</v>
      </c>
      <c r="T64" s="21">
        <v>0.28899999999999998</v>
      </c>
      <c r="U64" s="21">
        <v>0.27800000000000002</v>
      </c>
      <c r="V64" s="8">
        <v>2.4526563833809298</v>
      </c>
      <c r="W64" s="8">
        <v>1.4247526471098799</v>
      </c>
      <c r="X64" s="8">
        <v>4.9109054031239801</v>
      </c>
      <c r="Y64" s="8">
        <v>1.4964297008938201</v>
      </c>
      <c r="Z64" s="8">
        <v>17.061307373862501</v>
      </c>
      <c r="AA64" s="8">
        <v>12.4699811914313</v>
      </c>
      <c r="AB64" s="8">
        <v>12.673484673751</v>
      </c>
      <c r="AC64" s="8">
        <v>8.1717548085497</v>
      </c>
      <c r="AD64" s="8">
        <v>8.8910363259803198</v>
      </c>
      <c r="AE64" s="8">
        <v>10.358361490703899</v>
      </c>
      <c r="AF64" s="8">
        <v>10.3979664869826</v>
      </c>
      <c r="AG64" s="8">
        <v>10.494068524062399</v>
      </c>
      <c r="AH64" s="8">
        <v>10.118448804312401</v>
      </c>
      <c r="AI64" s="8">
        <v>9.1424766914039406</v>
      </c>
      <c r="AJ64" s="8">
        <v>10.847888375543601</v>
      </c>
      <c r="AK64" s="8">
        <v>10.0374126447796</v>
      </c>
      <c r="AL64" s="8">
        <v>99.178215349789497</v>
      </c>
      <c r="AM64" s="8">
        <v>0.46007994236160499</v>
      </c>
      <c r="AN64" s="6">
        <v>2.4944299529429101</v>
      </c>
      <c r="AO64" s="6">
        <v>0.83216146359674004</v>
      </c>
      <c r="AP64" s="6">
        <v>1.73269005333454</v>
      </c>
      <c r="AQ64" s="6">
        <v>0.66803470668381904</v>
      </c>
      <c r="AR64" s="6">
        <v>2.4144210123337602</v>
      </c>
      <c r="AS64" s="6">
        <v>1.82434080841178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f>IF(Table3[[#This Row],[C26TT(S) ppm]]=0,"",Table3[[#This Row],[C24TET ppm]]/Table3[[#This Row],[C26TT(S) ppm]])</f>
        <v>5.6301241672137084E-2</v>
      </c>
      <c r="BE64" s="22">
        <f t="shared" si="1"/>
        <v>0.96015054785124287</v>
      </c>
      <c r="BF64" s="6" t="str">
        <f>IF(SUM(Table3[[#This Row],[C31H (S) ppm]:[C35H (R) ppm]])=0,"",SUM(Table3[[#This Row],[C31H (S) ppm]:[C31H (R) ppm]])/SUM(Table3[[#This Row],[C31H (S) ppm]:[C35H (R) ppm]]))</f>
        <v/>
      </c>
      <c r="BG64" s="6" t="str">
        <f>IF(SUM(Table3[[#This Row],[C31H (S) ppm]:[C35H (R) ppm]])=0,"",SUM(Table3[[#This Row],[C32H (S) ppm]:[C32H (R) ppm]])/SUM(Table3[[#This Row],[C31H (S) ppm]:[C35H (R) ppm]]))</f>
        <v/>
      </c>
      <c r="BH64" s="6" t="str">
        <f>IF(SUM(Table3[[#This Row],[C31H (S) ppm]:[C35H (R) ppm]])=0,"",SUM(Table3[[#This Row],[C33H (S) ppm]:[C33H (R) ppm]])/SUM(Table3[[#This Row],[C31H (S) ppm]:[C35H (R) ppm]]))</f>
        <v/>
      </c>
      <c r="BI64" s="6" t="str">
        <f>IF(SUM(Table3[[#This Row],[C31H (S) ppm]:[C35H (R) ppm]])=0,"",SUM(Table3[[#This Row],[C34H (S) ppm]:[C34H (R) ppm]])/SUM(Table3[[#This Row],[C31H (S) ppm]:[C35H (R) ppm]]))</f>
        <v/>
      </c>
      <c r="BJ64" s="6" t="str">
        <f>IF(SUM(Table3[[#This Row],[C31H (S) ppm]:[C35H (R) ppm]])=0,"",SUM(Table3[[#This Row],[C35H (S) ppm]:[C35H (R) ppm]])/SUM(Table3[[#This Row],[C31H (S) ppm]:[C35H (R) ppm]]))</f>
        <v/>
      </c>
      <c r="BK64" s="6" t="str">
        <f>IF(Table3[[#This Row],[C34H (S) ppm]]=0,"",Table3[[#This Row],[C35H (S) ppm]]/Table3[[#This Row],[C34H (S) ppm]])</f>
        <v/>
      </c>
      <c r="BL64" s="6" t="str">
        <f>Table3[[#This Row],[C35HHI]]</f>
        <v/>
      </c>
      <c r="BM64" s="6" t="str">
        <f>IF(SUM(Table3[[#This Row],[C31H (S) ppm]:[C35H (R) ppm]])=0,"",Table3[[#This Row],[C29H ppm]]/Table3[[#This Row],[C30H ppm]])</f>
        <v/>
      </c>
      <c r="BN64" s="6" t="str">
        <f>IF(SUM(Table3[[#This Row],[C31H (S) ppm]:[C35H (R) ppm]])=0,"",SUM(Table3[[#This Row],[C31H (S) ppm]:[C35H (R) ppm]])/Table3[[#This Row],[C30H ppm]])</f>
        <v/>
      </c>
      <c r="BO64" s="21">
        <v>0.417706590603659</v>
      </c>
      <c r="BP64" s="21">
        <v>0.24461753654589799</v>
      </c>
      <c r="BQ64" s="21">
        <v>0.33767587285044298</v>
      </c>
      <c r="BR64" s="6">
        <v>8.7014222756410298E-2</v>
      </c>
      <c r="BS64" s="6">
        <v>0.51055181157002705</v>
      </c>
      <c r="BT64" s="6">
        <v>6.7618508222188498E-2</v>
      </c>
      <c r="BU64" s="6">
        <v>0.81899383540975124</v>
      </c>
      <c r="BV64" s="6">
        <v>0.97501920634330519</v>
      </c>
      <c r="BW64" s="6">
        <v>0.95775490492871462</v>
      </c>
      <c r="BX64" s="7">
        <v>0.42940913386860624</v>
      </c>
      <c r="BY64" s="7">
        <v>0.44605900501408924</v>
      </c>
      <c r="BZ64" s="7">
        <v>0.1245318611173044</v>
      </c>
      <c r="CA64" s="21">
        <v>0.97833835844944961</v>
      </c>
      <c r="CB64" s="6">
        <v>0.84920919599214917</v>
      </c>
      <c r="CC64" s="8">
        <v>125.39782204571742</v>
      </c>
      <c r="CD64" s="8">
        <v>26.285135571810134</v>
      </c>
      <c r="CE64" s="6">
        <v>1.7394091422888722</v>
      </c>
      <c r="CF64" s="6">
        <v>2.9099958939198913</v>
      </c>
      <c r="CG64" s="6">
        <v>1.0387739100830995</v>
      </c>
      <c r="CH64" s="8">
        <v>1.11555975108964</v>
      </c>
      <c r="CI64" s="8">
        <v>5.3394418491842899</v>
      </c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</row>
    <row r="65" spans="1:115" x14ac:dyDescent="0.3">
      <c r="A65" s="1">
        <v>63</v>
      </c>
      <c r="B65" s="2" t="s">
        <v>79</v>
      </c>
      <c r="C65" s="2">
        <v>3507325141</v>
      </c>
      <c r="D65" s="2" t="s">
        <v>75</v>
      </c>
      <c r="E65" s="2" t="s">
        <v>61</v>
      </c>
      <c r="F65" s="2" t="s">
        <v>9</v>
      </c>
      <c r="G65" s="2" t="s">
        <v>275</v>
      </c>
      <c r="H65" s="2">
        <v>35.827313099999998</v>
      </c>
      <c r="I65" s="2">
        <v>-98.199025500000005</v>
      </c>
      <c r="J65" s="3">
        <v>9642</v>
      </c>
      <c r="K65" s="3">
        <v>2938.8815059557919</v>
      </c>
      <c r="L65" s="2">
        <v>48</v>
      </c>
      <c r="M65" s="3">
        <v>5996</v>
      </c>
      <c r="N65" s="2">
        <v>-31.02</v>
      </c>
      <c r="O65" s="2">
        <v>11.8</v>
      </c>
      <c r="P65" s="6">
        <v>0.48623853211009177</v>
      </c>
      <c r="Q65" s="6">
        <v>0.4269776876267749</v>
      </c>
      <c r="R65" s="6">
        <v>1.2589073634204275</v>
      </c>
      <c r="S65" s="21">
        <v>0.39200000000000002</v>
      </c>
      <c r="T65" s="21">
        <v>0.32800000000000001</v>
      </c>
      <c r="U65" s="21">
        <v>0.27900000000000003</v>
      </c>
      <c r="V65" s="8">
        <v>3.1981453382104701</v>
      </c>
      <c r="W65" s="8">
        <v>1.40561534581118</v>
      </c>
      <c r="X65" s="8">
        <v>6.6916292102836303</v>
      </c>
      <c r="Y65" s="8">
        <v>1.9298941614874401</v>
      </c>
      <c r="Z65" s="8">
        <v>14.797117844653</v>
      </c>
      <c r="AA65" s="8">
        <v>11.028571415014</v>
      </c>
      <c r="AB65" s="8">
        <v>10.977658661345499</v>
      </c>
      <c r="AC65" s="8">
        <v>6.4516596886162496</v>
      </c>
      <c r="AD65" s="8">
        <v>7.1678918403337804</v>
      </c>
      <c r="AE65" s="8">
        <v>8.4102967176014598</v>
      </c>
      <c r="AF65" s="8">
        <v>10.6961345289159</v>
      </c>
      <c r="AG65" s="8">
        <v>9.8539016673534796</v>
      </c>
      <c r="AH65" s="8">
        <v>9.1185076039707802</v>
      </c>
      <c r="AI65" s="8">
        <v>10.232572235667</v>
      </c>
      <c r="AJ65" s="8">
        <v>10.6214921985922</v>
      </c>
      <c r="AK65" s="8">
        <v>8.9518435350690204</v>
      </c>
      <c r="AL65" s="8">
        <v>94.269252566095702</v>
      </c>
      <c r="AM65" s="8">
        <v>0.723362165360386</v>
      </c>
      <c r="AN65" s="6">
        <v>2.34332354630993</v>
      </c>
      <c r="AO65" s="6">
        <v>0.87732589746081102</v>
      </c>
      <c r="AP65" s="6">
        <v>1.2673599250176699</v>
      </c>
      <c r="AQ65" s="6">
        <v>0.73216327595078701</v>
      </c>
      <c r="AR65" s="6">
        <v>2.7192089530442498</v>
      </c>
      <c r="AS65" s="6">
        <v>1.4843797152721101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f>IF(Table3[[#This Row],[C26TT(S) ppm]]=0,"",Table3[[#This Row],[C24TET ppm]]/Table3[[#This Row],[C26TT(S) ppm]])</f>
        <v>0.11212032256393432</v>
      </c>
      <c r="BE65" s="22">
        <f t="shared" si="1"/>
        <v>0.95993740708271813</v>
      </c>
      <c r="BF65" s="6" t="str">
        <f>IF(SUM(Table3[[#This Row],[C31H (S) ppm]:[C35H (R) ppm]])=0,"",SUM(Table3[[#This Row],[C31H (S) ppm]:[C31H (R) ppm]])/SUM(Table3[[#This Row],[C31H (S) ppm]:[C35H (R) ppm]]))</f>
        <v/>
      </c>
      <c r="BG65" s="6" t="str">
        <f>IF(SUM(Table3[[#This Row],[C31H (S) ppm]:[C35H (R) ppm]])=0,"",SUM(Table3[[#This Row],[C32H (S) ppm]:[C32H (R) ppm]])/SUM(Table3[[#This Row],[C31H (S) ppm]:[C35H (R) ppm]]))</f>
        <v/>
      </c>
      <c r="BH65" s="6" t="str">
        <f>IF(SUM(Table3[[#This Row],[C31H (S) ppm]:[C35H (R) ppm]])=0,"",SUM(Table3[[#This Row],[C33H (S) ppm]:[C33H (R) ppm]])/SUM(Table3[[#This Row],[C31H (S) ppm]:[C35H (R) ppm]]))</f>
        <v/>
      </c>
      <c r="BI65" s="6" t="str">
        <f>IF(SUM(Table3[[#This Row],[C31H (S) ppm]:[C35H (R) ppm]])=0,"",SUM(Table3[[#This Row],[C34H (S) ppm]:[C34H (R) ppm]])/SUM(Table3[[#This Row],[C31H (S) ppm]:[C35H (R) ppm]]))</f>
        <v/>
      </c>
      <c r="BJ65" s="6" t="str">
        <f>IF(SUM(Table3[[#This Row],[C31H (S) ppm]:[C35H (R) ppm]])=0,"",SUM(Table3[[#This Row],[C35H (S) ppm]:[C35H (R) ppm]])/SUM(Table3[[#This Row],[C31H (S) ppm]:[C35H (R) ppm]]))</f>
        <v/>
      </c>
      <c r="BK65" s="6" t="str">
        <f>IF(Table3[[#This Row],[C34H (S) ppm]]=0,"",Table3[[#This Row],[C35H (S) ppm]]/Table3[[#This Row],[C34H (S) ppm]])</f>
        <v/>
      </c>
      <c r="BL65" s="6" t="str">
        <f>Table3[[#This Row],[C35HHI]]</f>
        <v/>
      </c>
      <c r="BM65" s="6" t="str">
        <f>IF(SUM(Table3[[#This Row],[C31H (S) ppm]:[C35H (R) ppm]])=0,"",Table3[[#This Row],[C29H ppm]]/Table3[[#This Row],[C30H ppm]])</f>
        <v/>
      </c>
      <c r="BN65" s="6" t="str">
        <f>IF(SUM(Table3[[#This Row],[C31H (S) ppm]:[C35H (R) ppm]])=0,"",SUM(Table3[[#This Row],[C31H (S) ppm]:[C35H (R) ppm]])/Table3[[#This Row],[C30H ppm]])</f>
        <v/>
      </c>
      <c r="BO65" s="21">
        <v>0.40383232302476102</v>
      </c>
      <c r="BP65" s="21">
        <v>0.200991472310696</v>
      </c>
      <c r="BQ65" s="21">
        <v>0.39517620466454301</v>
      </c>
      <c r="BR65" s="6">
        <v>0.123014889734868</v>
      </c>
      <c r="BS65" s="6">
        <v>0.50935876887252496</v>
      </c>
      <c r="BT65" s="6">
        <v>5.7680897645014544E-2</v>
      </c>
      <c r="BU65" s="6">
        <v>0.81798609395404653</v>
      </c>
      <c r="BV65" s="6">
        <v>0.97842352998237159</v>
      </c>
      <c r="BW65" s="6">
        <v>0.97620487083760876</v>
      </c>
      <c r="BX65" s="7">
        <v>0.44256569003700891</v>
      </c>
      <c r="BY65" s="7">
        <v>0.45932988346109244</v>
      </c>
      <c r="BZ65" s="7">
        <v>9.8104426501898712E-2</v>
      </c>
      <c r="CA65" s="21">
        <v>1.0013157331104428</v>
      </c>
      <c r="CB65" s="6">
        <v>0.87442679844802551</v>
      </c>
      <c r="CC65" s="8">
        <v>125.38627087078635</v>
      </c>
      <c r="CD65" s="8">
        <v>26.860283396132694</v>
      </c>
      <c r="CE65" s="6">
        <v>1.8999451221391386</v>
      </c>
      <c r="CF65" s="6">
        <v>2.8954474790963025</v>
      </c>
      <c r="CG65" s="6">
        <v>1.0378795595805939</v>
      </c>
      <c r="CH65" s="8">
        <v>1.1390196794462599</v>
      </c>
      <c r="CI65" s="8">
        <v>6.8238292998812504</v>
      </c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</row>
    <row r="66" spans="1:115" x14ac:dyDescent="0.3">
      <c r="A66" s="1">
        <v>64</v>
      </c>
      <c r="B66" s="2" t="s">
        <v>80</v>
      </c>
      <c r="C66" s="2">
        <v>3507326156</v>
      </c>
      <c r="D66" s="2" t="s">
        <v>75</v>
      </c>
      <c r="E66" s="2" t="s">
        <v>61</v>
      </c>
      <c r="F66" s="2" t="s">
        <v>9</v>
      </c>
      <c r="G66" s="2" t="s">
        <v>274</v>
      </c>
      <c r="H66" s="2">
        <v>36.1019139</v>
      </c>
      <c r="I66" s="2">
        <v>-98.164329499999994</v>
      </c>
      <c r="J66" s="3">
        <v>8213</v>
      </c>
      <c r="K66" s="3">
        <v>2503.3223198936857</v>
      </c>
      <c r="L66" s="2">
        <v>44</v>
      </c>
      <c r="M66" s="3">
        <v>3506</v>
      </c>
      <c r="N66" s="5"/>
      <c r="O66" s="2">
        <v>4.5999999999999996</v>
      </c>
      <c r="P66" s="6">
        <v>0.39355742296918766</v>
      </c>
      <c r="Q66" s="6">
        <v>0.42581164475449423</v>
      </c>
      <c r="R66" s="6">
        <v>1.0623818525519848</v>
      </c>
      <c r="S66" s="21">
        <v>0.25600000000000001</v>
      </c>
      <c r="T66" s="21">
        <v>0.53500000000000003</v>
      </c>
      <c r="U66" s="21">
        <v>0.20899999999999999</v>
      </c>
      <c r="V66" s="8">
        <v>8.4394188045701597</v>
      </c>
      <c r="W66" s="8">
        <v>19.933716053549801</v>
      </c>
      <c r="X66" s="8">
        <v>40.362050939808498</v>
      </c>
      <c r="Y66" s="8">
        <v>9.4995911105563398</v>
      </c>
      <c r="Z66" s="8">
        <v>74.303194397932103</v>
      </c>
      <c r="AA66" s="8">
        <v>59.2618044359211</v>
      </c>
      <c r="AB66" s="8">
        <v>53.885078909043401</v>
      </c>
      <c r="AC66" s="8">
        <v>25.177709642821601</v>
      </c>
      <c r="AD66" s="8">
        <v>26.690661366401802</v>
      </c>
      <c r="AE66" s="8">
        <v>26.1638213749263</v>
      </c>
      <c r="AF66" s="8">
        <v>29.384254056730001</v>
      </c>
      <c r="AG66" s="8">
        <v>30.9285853416464</v>
      </c>
      <c r="AH66" s="8">
        <v>29.484283922751899</v>
      </c>
      <c r="AI66" s="8">
        <v>26.1123637034631</v>
      </c>
      <c r="AJ66" s="8">
        <v>22.8952974113812</v>
      </c>
      <c r="AK66" s="8">
        <v>18.0702991142802</v>
      </c>
      <c r="AL66" s="8">
        <v>206.005617889946</v>
      </c>
      <c r="AM66" s="8">
        <v>11.360122572921499</v>
      </c>
      <c r="AN66" s="6">
        <v>14.4856952014906</v>
      </c>
      <c r="AO66" s="6">
        <v>5.8132741368840604</v>
      </c>
      <c r="AP66" s="6">
        <v>18.793351535260101</v>
      </c>
      <c r="AQ66" s="6">
        <v>12.030154355781701</v>
      </c>
      <c r="AR66" s="6">
        <v>10.295261366965599</v>
      </c>
      <c r="AS66" s="6">
        <v>29.212568180913699</v>
      </c>
      <c r="AT66" s="6">
        <v>10.554834060164</v>
      </c>
      <c r="AU66" s="6">
        <v>6.6126714676282301</v>
      </c>
      <c r="AV66" s="6">
        <v>6.3179921387586297</v>
      </c>
      <c r="AW66" s="6">
        <v>4.0955737812904403</v>
      </c>
      <c r="AX66" s="6">
        <v>5.3270712784798704</v>
      </c>
      <c r="AY66" s="6">
        <v>3.5402397053831902</v>
      </c>
      <c r="AZ66" s="6">
        <v>3.8699054417195602</v>
      </c>
      <c r="BA66" s="6">
        <v>2.5507615835566702</v>
      </c>
      <c r="BB66" s="6">
        <v>3.1333874618520898</v>
      </c>
      <c r="BC66" s="6">
        <v>1.2038450101881999</v>
      </c>
      <c r="BD66" s="6">
        <f>IF(Table3[[#This Row],[C26TT(S) ppm]]=0,"",Table3[[#This Row],[C24TET ppm]]/Table3[[#This Row],[C26TT(S) ppm]])</f>
        <v>0.45119761622798665</v>
      </c>
      <c r="BE66" s="22">
        <f t="shared" si="1"/>
        <v>0.83677050900991468</v>
      </c>
      <c r="BF66" s="6">
        <f>IF(SUM(Table3[[#This Row],[C31H (S) ppm]:[C35H (R) ppm]])=0,"",SUM(Table3[[#This Row],[C31H (S) ppm]:[C31H (R) ppm]])/SUM(Table3[[#This Row],[C31H (S) ppm]:[C35H (R) ppm]]))</f>
        <v>0.36366993599718778</v>
      </c>
      <c r="BG66" s="6">
        <f>IF(SUM(Table3[[#This Row],[C31H (S) ppm]:[C35H (R) ppm]])=0,"",SUM(Table3[[#This Row],[C32H (S) ppm]:[C32H (R) ppm]])/SUM(Table3[[#This Row],[C31H (S) ppm]:[C35H (R) ppm]]))</f>
        <v>0.22059703697289382</v>
      </c>
      <c r="BH66" s="6">
        <f>IF(SUM(Table3[[#This Row],[C31H (S) ppm]:[C35H (R) ppm]])=0,"",SUM(Table3[[#This Row],[C33H (S) ppm]:[C33H (R) ppm]])/SUM(Table3[[#This Row],[C31H (S) ppm]:[C35H (R) ppm]]))</f>
        <v>0.18784175795068761</v>
      </c>
      <c r="BI66" s="6">
        <f>IF(SUM(Table3[[#This Row],[C31H (S) ppm]:[C35H (R) ppm]])=0,"",SUM(Table3[[#This Row],[C34H (S) ppm]:[C34H (R) ppm]])/SUM(Table3[[#This Row],[C31H (S) ppm]:[C35H (R) ppm]]))</f>
        <v>0.13601297884316141</v>
      </c>
      <c r="BJ66" s="6">
        <f>IF(SUM(Table3[[#This Row],[C31H (S) ppm]:[C35H (R) ppm]])=0,"",SUM(Table3[[#This Row],[C35H (S) ppm]:[C35H (R) ppm]])/SUM(Table3[[#This Row],[C31H (S) ppm]:[C35H (R) ppm]]))</f>
        <v>9.1878290236069193E-2</v>
      </c>
      <c r="BK66" s="6">
        <f>IF(Table3[[#This Row],[C34H (S) ppm]]=0,"",Table3[[#This Row],[C35H (S) ppm]]/Table3[[#This Row],[C34H (S) ppm]])</f>
        <v>0.80968062632036697</v>
      </c>
      <c r="BL66" s="6">
        <f>Table3[[#This Row],[C35HHI]]</f>
        <v>9.1878290236069193E-2</v>
      </c>
      <c r="BM66" s="6">
        <f>IF(SUM(Table3[[#This Row],[C31H (S) ppm]:[C35H (R) ppm]])=0,"",Table3[[#This Row],[C29H ppm]]/Table3[[#This Row],[C30H ppm]])</f>
        <v>0.6433310285789563</v>
      </c>
      <c r="BN66" s="6">
        <f>IF(SUM(Table3[[#This Row],[C31H (S) ppm]:[C35H (R) ppm]])=0,"",SUM(Table3[[#This Row],[C31H (S) ppm]:[C35H (R) ppm]])/Table3[[#This Row],[C30H ppm]])</f>
        <v>1.6159579546951146</v>
      </c>
      <c r="BO66" s="21">
        <v>0.31221387909493398</v>
      </c>
      <c r="BP66" s="21">
        <v>0.21172477282548099</v>
      </c>
      <c r="BQ66" s="21">
        <v>0.476061348079585</v>
      </c>
      <c r="BR66" s="6">
        <v>4.33514064044574E-2</v>
      </c>
      <c r="BS66" s="6">
        <v>0.18846114967508401</v>
      </c>
      <c r="BT66" s="6">
        <v>6.431535066849256E-2</v>
      </c>
      <c r="BU66" s="6">
        <v>0.705528957334148</v>
      </c>
      <c r="BV66" s="6">
        <v>0.82687434959686079</v>
      </c>
      <c r="BW66" s="6">
        <v>0.93666312331482049</v>
      </c>
      <c r="BX66" s="7">
        <v>0.37376698884388898</v>
      </c>
      <c r="BY66" s="7">
        <v>0.45998459512510248</v>
      </c>
      <c r="BZ66" s="7">
        <v>0.16624841603100854</v>
      </c>
      <c r="CA66" s="21">
        <v>1.0247194665799317</v>
      </c>
      <c r="CB66" s="6">
        <v>0.83064516129032273</v>
      </c>
      <c r="CC66" s="8">
        <v>117.2787411264145</v>
      </c>
      <c r="CD66" s="8">
        <v>29.407186199447217</v>
      </c>
      <c r="CE66" s="6">
        <v>1.4557238368126619</v>
      </c>
      <c r="CF66" s="6">
        <v>3.8242098739929764</v>
      </c>
      <c r="CG66" s="6">
        <v>1.2306720733896164</v>
      </c>
      <c r="CH66" s="8">
        <v>25.187568355578598</v>
      </c>
      <c r="CI66" s="8">
        <v>10.6819375744972</v>
      </c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</row>
    <row r="67" spans="1:115" x14ac:dyDescent="0.3">
      <c r="A67" s="1">
        <v>65</v>
      </c>
      <c r="B67" s="2" t="s">
        <v>81</v>
      </c>
      <c r="C67" s="2">
        <v>3507324923</v>
      </c>
      <c r="D67" s="2" t="s">
        <v>75</v>
      </c>
      <c r="E67" s="2" t="s">
        <v>61</v>
      </c>
      <c r="F67" s="2" t="s">
        <v>9</v>
      </c>
      <c r="G67" s="2" t="s">
        <v>275</v>
      </c>
      <c r="H67" s="2">
        <v>35.813046700000001</v>
      </c>
      <c r="I67" s="2">
        <v>-98.156703100000001</v>
      </c>
      <c r="J67" s="3">
        <v>9343</v>
      </c>
      <c r="K67" s="3">
        <v>2847.7463088721183</v>
      </c>
      <c r="L67" s="5"/>
      <c r="M67" s="3">
        <v>2129</v>
      </c>
      <c r="N67" s="2">
        <v>-31.73</v>
      </c>
      <c r="O67" s="2">
        <v>6.6</v>
      </c>
      <c r="P67" s="6">
        <v>0.51576103272290608</v>
      </c>
      <c r="Q67" s="6">
        <v>0.47651006711409394</v>
      </c>
      <c r="R67" s="6">
        <v>1.2098591549295776</v>
      </c>
      <c r="S67" s="21">
        <v>0.36499999999999999</v>
      </c>
      <c r="T67" s="21">
        <v>0.313</v>
      </c>
      <c r="U67" s="21">
        <v>0.32200000000000001</v>
      </c>
      <c r="V67" s="8">
        <v>3.0760799107181702</v>
      </c>
      <c r="W67" s="8">
        <v>3.87134415431722</v>
      </c>
      <c r="X67" s="8">
        <v>12.052626634998299</v>
      </c>
      <c r="Y67" s="8">
        <v>3.8487530902137101</v>
      </c>
      <c r="Z67" s="8">
        <v>33.799843109834299</v>
      </c>
      <c r="AA67" s="8">
        <v>26.5842656333398</v>
      </c>
      <c r="AB67" s="8">
        <v>25.317612383001102</v>
      </c>
      <c r="AC67" s="8">
        <v>16.826899509422699</v>
      </c>
      <c r="AD67" s="8">
        <v>17.202423461611701</v>
      </c>
      <c r="AE67" s="8">
        <v>21.1482173494893</v>
      </c>
      <c r="AF67" s="8">
        <v>22.300193655466199</v>
      </c>
      <c r="AG67" s="8">
        <v>18.090781365280399</v>
      </c>
      <c r="AH67" s="8">
        <v>18.791524260743699</v>
      </c>
      <c r="AI67" s="8">
        <v>17.941126063300999</v>
      </c>
      <c r="AJ67" s="8">
        <v>18.8663519117334</v>
      </c>
      <c r="AK67" s="8">
        <v>16.933682178596001</v>
      </c>
      <c r="AL67" s="8">
        <v>63.394137085426102</v>
      </c>
      <c r="AM67" s="8">
        <v>0.90460835312604604</v>
      </c>
      <c r="AN67" s="6">
        <v>5.9991032625938301</v>
      </c>
      <c r="AO67" s="6">
        <v>1.8318917520065401</v>
      </c>
      <c r="AP67" s="6">
        <v>1.49722487300108</v>
      </c>
      <c r="AQ67" s="6">
        <v>1.50927623991132</v>
      </c>
      <c r="AR67" s="6">
        <v>5.8170310433507098</v>
      </c>
      <c r="AS67" s="6">
        <v>1.7206160645078601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f>IF(Table3[[#This Row],[C26TT(S) ppm]]=0,"",Table3[[#This Row],[C24TET ppm]]/Table3[[#This Row],[C26TT(S) ppm]])</f>
        <v>5.3759657423489392E-2</v>
      </c>
      <c r="BE67" s="22">
        <f t="shared" ref="BE67:BE98" si="2">IF(SUM(V67:AL67,AN67:BC67)=0,"",SUM(V67:AL67)/SUM(V67:AL67,AN67:BC67))</f>
        <v>0.94873307373339577</v>
      </c>
      <c r="BF67" s="6" t="str">
        <f>IF(SUM(Table3[[#This Row],[C31H (S) ppm]:[C35H (R) ppm]])=0,"",SUM(Table3[[#This Row],[C31H (S) ppm]:[C31H (R) ppm]])/SUM(Table3[[#This Row],[C31H (S) ppm]:[C35H (R) ppm]]))</f>
        <v/>
      </c>
      <c r="BG67" s="6" t="str">
        <f>IF(SUM(Table3[[#This Row],[C31H (S) ppm]:[C35H (R) ppm]])=0,"",SUM(Table3[[#This Row],[C32H (S) ppm]:[C32H (R) ppm]])/SUM(Table3[[#This Row],[C31H (S) ppm]:[C35H (R) ppm]]))</f>
        <v/>
      </c>
      <c r="BH67" s="6" t="str">
        <f>IF(SUM(Table3[[#This Row],[C31H (S) ppm]:[C35H (R) ppm]])=0,"",SUM(Table3[[#This Row],[C33H (S) ppm]:[C33H (R) ppm]])/SUM(Table3[[#This Row],[C31H (S) ppm]:[C35H (R) ppm]]))</f>
        <v/>
      </c>
      <c r="BI67" s="6" t="str">
        <f>IF(SUM(Table3[[#This Row],[C31H (S) ppm]:[C35H (R) ppm]])=0,"",SUM(Table3[[#This Row],[C34H (S) ppm]:[C34H (R) ppm]])/SUM(Table3[[#This Row],[C31H (S) ppm]:[C35H (R) ppm]]))</f>
        <v/>
      </c>
      <c r="BJ67" s="6" t="str">
        <f>IF(SUM(Table3[[#This Row],[C31H (S) ppm]:[C35H (R) ppm]])=0,"",SUM(Table3[[#This Row],[C35H (S) ppm]:[C35H (R) ppm]])/SUM(Table3[[#This Row],[C31H (S) ppm]:[C35H (R) ppm]]))</f>
        <v/>
      </c>
      <c r="BK67" s="6" t="str">
        <f>IF(Table3[[#This Row],[C34H (S) ppm]]=0,"",Table3[[#This Row],[C35H (S) ppm]]/Table3[[#This Row],[C34H (S) ppm]])</f>
        <v/>
      </c>
      <c r="BL67" s="6" t="str">
        <f>Table3[[#This Row],[C35HHI]]</f>
        <v/>
      </c>
      <c r="BM67" s="6" t="str">
        <f>IF(SUM(Table3[[#This Row],[C31H (S) ppm]:[C35H (R) ppm]])=0,"",Table3[[#This Row],[C29H ppm]]/Table3[[#This Row],[C30H ppm]])</f>
        <v/>
      </c>
      <c r="BN67" s="6" t="str">
        <f>IF(SUM(Table3[[#This Row],[C31H (S) ppm]:[C35H (R) ppm]])=0,"",SUM(Table3[[#This Row],[C31H (S) ppm]:[C35H (R) ppm]])/Table3[[#This Row],[C30H ppm]])</f>
        <v/>
      </c>
      <c r="BO67" s="21">
        <v>0.35904638058084098</v>
      </c>
      <c r="BP67" s="21">
        <v>0.25941337956942601</v>
      </c>
      <c r="BQ67" s="21">
        <v>0.38154023984973301</v>
      </c>
      <c r="BR67" s="6">
        <v>0.105286835655115</v>
      </c>
      <c r="BS67" s="6">
        <v>0.48737714596708198</v>
      </c>
      <c r="BT67" s="6">
        <v>5.3294551468218397E-2</v>
      </c>
      <c r="BU67" s="6">
        <v>0.78016144321730718</v>
      </c>
      <c r="BV67" s="6">
        <v>0.94321379528258964</v>
      </c>
      <c r="BW67" s="6">
        <v>0.97305918677290559</v>
      </c>
      <c r="BX67" s="7">
        <v>0.45774731119253043</v>
      </c>
      <c r="BY67" s="7">
        <v>0.45467438837016899</v>
      </c>
      <c r="BZ67" s="7">
        <v>8.7578300437300555E-2</v>
      </c>
      <c r="CA67" s="21">
        <v>0.92369161508159836</v>
      </c>
      <c r="CB67" s="6">
        <v>0.77551266586248491</v>
      </c>
      <c r="CC67" s="8">
        <v>123.5797548420767</v>
      </c>
      <c r="CD67" s="8">
        <v>23.718217465288909</v>
      </c>
      <c r="CE67" s="6">
        <v>1.2361636012429664</v>
      </c>
      <c r="CF67" s="6">
        <v>2.9919116503344223</v>
      </c>
      <c r="CG67" s="6">
        <v>0.9932868577330235</v>
      </c>
      <c r="CH67" s="8">
        <v>2.1662646952336999</v>
      </c>
      <c r="CI67" s="8">
        <v>5.91445821959522</v>
      </c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</row>
    <row r="68" spans="1:115" x14ac:dyDescent="0.3">
      <c r="A68" s="1">
        <v>66</v>
      </c>
      <c r="B68" s="2" t="s">
        <v>82</v>
      </c>
      <c r="C68" s="2">
        <v>3507325509</v>
      </c>
      <c r="D68" s="2" t="s">
        <v>75</v>
      </c>
      <c r="E68" s="2" t="s">
        <v>61</v>
      </c>
      <c r="F68" s="2" t="s">
        <v>9</v>
      </c>
      <c r="G68" s="2" t="s">
        <v>274</v>
      </c>
      <c r="H68" s="2">
        <v>36.1305069</v>
      </c>
      <c r="I68" s="2">
        <v>-98.153968699999993</v>
      </c>
      <c r="J68" s="3">
        <v>8120</v>
      </c>
      <c r="K68" s="3">
        <v>2474.9759208007704</v>
      </c>
      <c r="L68" s="2">
        <v>40</v>
      </c>
      <c r="M68" s="3">
        <v>7390</v>
      </c>
      <c r="N68" s="2">
        <v>-30.38</v>
      </c>
      <c r="O68" s="2">
        <v>3.3</v>
      </c>
      <c r="P68" s="6">
        <v>0.45554926387315969</v>
      </c>
      <c r="Q68" s="6">
        <v>0.46401577390732823</v>
      </c>
      <c r="R68" s="6">
        <v>1.1395184135977339</v>
      </c>
      <c r="S68" s="21">
        <v>0.23200000000000001</v>
      </c>
      <c r="T68" s="21">
        <v>0.497</v>
      </c>
      <c r="U68" s="21">
        <v>0.27100000000000002</v>
      </c>
      <c r="V68" s="8">
        <v>7.15997603355303</v>
      </c>
      <c r="W68" s="8">
        <v>14.542826089985599</v>
      </c>
      <c r="X68" s="8">
        <v>33.088884863516697</v>
      </c>
      <c r="Y68" s="8">
        <v>6.7687795226218199</v>
      </c>
      <c r="Z68" s="8">
        <v>54.801440773614601</v>
      </c>
      <c r="AA68" s="8">
        <v>40.5616090961027</v>
      </c>
      <c r="AB68" s="8">
        <v>34.046288684214197</v>
      </c>
      <c r="AC68" s="8">
        <v>14.0026056544094</v>
      </c>
      <c r="AD68" s="8">
        <v>13.764891941978901</v>
      </c>
      <c r="AE68" s="8">
        <v>14.130240918527999</v>
      </c>
      <c r="AF68" s="8">
        <v>14.8430337062996</v>
      </c>
      <c r="AG68" s="8">
        <v>16.689425501971701</v>
      </c>
      <c r="AH68" s="8">
        <v>16.7457187843995</v>
      </c>
      <c r="AI68" s="8">
        <v>11.723424415121199</v>
      </c>
      <c r="AJ68" s="8">
        <v>10.4508339487508</v>
      </c>
      <c r="AK68" s="8">
        <v>8.7114551256148403</v>
      </c>
      <c r="AL68" s="8">
        <v>119.041760140455</v>
      </c>
      <c r="AM68" s="8">
        <v>7.7059094012568403</v>
      </c>
      <c r="AN68" s="6">
        <v>16.818523834074199</v>
      </c>
      <c r="AO68" s="6">
        <v>2.7014505274011702</v>
      </c>
      <c r="AP68" s="6">
        <v>15.3009043153539</v>
      </c>
      <c r="AQ68" s="6">
        <v>10.440940822383499</v>
      </c>
      <c r="AR68" s="6">
        <v>7.92732035615255</v>
      </c>
      <c r="AS68" s="6">
        <v>33.873786001922902</v>
      </c>
      <c r="AT68" s="6">
        <v>13.1009377569078</v>
      </c>
      <c r="AU68" s="6">
        <v>8.7035824264634094</v>
      </c>
      <c r="AV68" s="6">
        <v>9.0557637911574993</v>
      </c>
      <c r="AW68" s="6">
        <v>6.4518511293491398</v>
      </c>
      <c r="AX68" s="6">
        <v>6.5134393244806104</v>
      </c>
      <c r="AY68" s="6">
        <v>4.3402956790725504</v>
      </c>
      <c r="AZ68" s="6">
        <v>6.3239371856145601</v>
      </c>
      <c r="BA68" s="6">
        <v>3.7122911644627701</v>
      </c>
      <c r="BB68" s="6">
        <v>5.9447935680744601</v>
      </c>
      <c r="BC68" s="6">
        <v>2.2993855114467698</v>
      </c>
      <c r="BD68" s="6">
        <f>IF(Table3[[#This Row],[C26TT(S) ppm]]=0,"",Table3[[#This Row],[C24TET ppm]]/Table3[[#This Row],[C26TT(S) ppm]])</f>
        <v>0.55031967559768136</v>
      </c>
      <c r="BE68" s="22">
        <f t="shared" si="2"/>
        <v>0.73740365128483842</v>
      </c>
      <c r="BF68" s="6">
        <f>IF(SUM(Table3[[#This Row],[C31H (S) ppm]:[C35H (R) ppm]])=0,"",SUM(Table3[[#This Row],[C31H (S) ppm]:[C31H (R) ppm]])/SUM(Table3[[#This Row],[C31H (S) ppm]:[C35H (R) ppm]]))</f>
        <v>0.32815262181120469</v>
      </c>
      <c r="BG68" s="6">
        <f>IF(SUM(Table3[[#This Row],[C31H (S) ppm]:[C35H (R) ppm]])=0,"",SUM(Table3[[#This Row],[C32H (S) ppm]:[C32H (R) ppm]])/SUM(Table3[[#This Row],[C31H (S) ppm]:[C35H (R) ppm]]))</f>
        <v>0.23338575907227407</v>
      </c>
      <c r="BH68" s="6">
        <f>IF(SUM(Table3[[#This Row],[C31H (S) ppm]:[C35H (R) ppm]])=0,"",SUM(Table3[[#This Row],[C33H (S) ppm]:[C33H (R) ppm]])/SUM(Table3[[#This Row],[C31H (S) ppm]:[C35H (R) ppm]]))</f>
        <v>0.1633460203621569</v>
      </c>
      <c r="BI68" s="6">
        <f>IF(SUM(Table3[[#This Row],[C31H (S) ppm]:[C35H (R) ppm]])=0,"",SUM(Table3[[#This Row],[C34H (S) ppm]:[C34H (R) ppm]])/SUM(Table3[[#This Row],[C31H (S) ppm]:[C35H (R) ppm]]))</f>
        <v>0.15104274794753222</v>
      </c>
      <c r="BJ68" s="6">
        <f>IF(SUM(Table3[[#This Row],[C31H (S) ppm]:[C35H (R) ppm]])=0,"",SUM(Table3[[#This Row],[C35H (S) ppm]:[C35H (R) ppm]])/SUM(Table3[[#This Row],[C31H (S) ppm]:[C35H (R) ppm]]))</f>
        <v>0.1240728508068321</v>
      </c>
      <c r="BK68" s="6">
        <f>IF(Table3[[#This Row],[C34H (S) ppm]]=0,"",Table3[[#This Row],[C35H (S) ppm]]/Table3[[#This Row],[C34H (S) ppm]])</f>
        <v>0.94004627079431458</v>
      </c>
      <c r="BL68" s="6">
        <f>Table3[[#This Row],[C35HHI]]</f>
        <v>0.1240728508068321</v>
      </c>
      <c r="BM68" s="6">
        <f>IF(SUM(Table3[[#This Row],[C31H (S) ppm]:[C35H (R) ppm]])=0,"",Table3[[#This Row],[C29H ppm]]/Table3[[#This Row],[C30H ppm]])</f>
        <v>0.45170340021883942</v>
      </c>
      <c r="BN68" s="6">
        <f>IF(SUM(Table3[[#This Row],[C31H (S) ppm]:[C35H (R) ppm]])=0,"",SUM(Table3[[#This Row],[C31H (S) ppm]:[C35H (R) ppm]])/Table3[[#This Row],[C30H ppm]])</f>
        <v>1.9615840264580298</v>
      </c>
      <c r="BO68" s="21">
        <v>0.27689827650673399</v>
      </c>
      <c r="BP68" s="21">
        <v>0.21468414381491899</v>
      </c>
      <c r="BQ68" s="21">
        <v>0.508417579678347</v>
      </c>
      <c r="BR68" s="6">
        <v>4.0474662015418203E-2</v>
      </c>
      <c r="BS68" s="6">
        <v>0.22567032532116801</v>
      </c>
      <c r="BT68" s="6">
        <v>0.11860158742256144</v>
      </c>
      <c r="BU68" s="6">
        <v>0.72074269667630664</v>
      </c>
      <c r="BV68" s="6">
        <v>0.83000511938073274</v>
      </c>
      <c r="BW68" s="6">
        <v>0.91832459136071709</v>
      </c>
      <c r="BX68" s="7">
        <v>0.39126367139643148</v>
      </c>
      <c r="BY68" s="7">
        <v>0.44017998351636106</v>
      </c>
      <c r="BZ68" s="7">
        <v>0.16855634508720738</v>
      </c>
      <c r="CA68" s="21">
        <v>0.96228300237292375</v>
      </c>
      <c r="CB68" s="6">
        <v>0.79295154185022032</v>
      </c>
      <c r="CC68" s="8">
        <v>125.56518182997819</v>
      </c>
      <c r="CD68" s="8">
        <v>25.607403171399323</v>
      </c>
      <c r="CE68" s="6">
        <v>1.1797005278036683</v>
      </c>
      <c r="CF68" s="6">
        <v>3.4307291666666666</v>
      </c>
      <c r="CG68" s="6">
        <v>1.1250213492741246</v>
      </c>
      <c r="CH68" s="8">
        <v>21.410676216088198</v>
      </c>
      <c r="CI68" s="8">
        <v>8.4849422784845405</v>
      </c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</row>
    <row r="69" spans="1:115" x14ac:dyDescent="0.3">
      <c r="A69" s="1">
        <v>67</v>
      </c>
      <c r="B69" s="2" t="s">
        <v>83</v>
      </c>
      <c r="C69" s="2">
        <v>3507325121</v>
      </c>
      <c r="D69" s="2" t="s">
        <v>75</v>
      </c>
      <c r="E69" s="2" t="s">
        <v>61</v>
      </c>
      <c r="F69" s="2" t="s">
        <v>9</v>
      </c>
      <c r="G69" s="2" t="s">
        <v>275</v>
      </c>
      <c r="H69" s="2">
        <v>35.871028500000001</v>
      </c>
      <c r="I69" s="2">
        <v>-98.152202900000006</v>
      </c>
      <c r="J69" s="3">
        <v>8787</v>
      </c>
      <c r="K69" s="3">
        <v>2678.2775142951195</v>
      </c>
      <c r="L69" s="2">
        <v>42</v>
      </c>
      <c r="M69" s="3">
        <v>1352</v>
      </c>
      <c r="N69" s="2">
        <v>-31.14</v>
      </c>
      <c r="O69" s="2">
        <v>7.9</v>
      </c>
      <c r="P69" s="6">
        <v>0.5187061574434918</v>
      </c>
      <c r="Q69" s="6">
        <v>0.52402334979793452</v>
      </c>
      <c r="R69" s="6">
        <v>1.1405312767780633</v>
      </c>
      <c r="S69" s="21">
        <v>0.36299999999999999</v>
      </c>
      <c r="T69" s="21">
        <v>0.34100000000000003</v>
      </c>
      <c r="U69" s="21">
        <v>0.29599999999999999</v>
      </c>
      <c r="V69" s="8">
        <v>3.2292626990253099</v>
      </c>
      <c r="W69" s="8">
        <v>4.59830125399351</v>
      </c>
      <c r="X69" s="8">
        <v>15.4559932068163</v>
      </c>
      <c r="Y69" s="8">
        <v>2.8354940848442798</v>
      </c>
      <c r="Z69" s="8">
        <v>36.461453408256403</v>
      </c>
      <c r="AA69" s="8">
        <v>26.233371164925501</v>
      </c>
      <c r="AB69" s="8">
        <v>26.4205037727824</v>
      </c>
      <c r="AC69" s="8">
        <v>14.9194997228267</v>
      </c>
      <c r="AD69" s="8">
        <v>15.391682000588601</v>
      </c>
      <c r="AE69" s="8">
        <v>19.161238845868901</v>
      </c>
      <c r="AF69" s="8">
        <v>21.987531327333802</v>
      </c>
      <c r="AG69" s="8">
        <v>18.981307492830599</v>
      </c>
      <c r="AH69" s="8">
        <v>17.202197482911401</v>
      </c>
      <c r="AI69" s="8">
        <v>16.077501504637201</v>
      </c>
      <c r="AJ69" s="8">
        <v>17.215899870552398</v>
      </c>
      <c r="AK69" s="8">
        <v>16.925249224677401</v>
      </c>
      <c r="AL69" s="8">
        <v>148.13921325791</v>
      </c>
      <c r="AM69" s="8">
        <v>0.97546997564325599</v>
      </c>
      <c r="AN69" s="6">
        <v>5.9078294392797899</v>
      </c>
      <c r="AO69" s="6">
        <v>2.37861447357202</v>
      </c>
      <c r="AP69" s="6">
        <v>2.3345067878077801</v>
      </c>
      <c r="AQ69" s="6">
        <v>3.54381751020115</v>
      </c>
      <c r="AR69" s="6">
        <v>5.5011585768820197</v>
      </c>
      <c r="AS69" s="6">
        <v>4.4313721666000303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f>IF(Table3[[#This Row],[C26TT(S) ppm]]=0,"",Table3[[#This Row],[C24TET ppm]]/Table3[[#This Row],[C26TT(S) ppm]])</f>
        <v>6.5382217484866181E-2</v>
      </c>
      <c r="BE69" s="22">
        <f t="shared" si="2"/>
        <v>0.94588925816508895</v>
      </c>
      <c r="BF69" s="6" t="str">
        <f>IF(SUM(Table3[[#This Row],[C31H (S) ppm]:[C35H (R) ppm]])=0,"",SUM(Table3[[#This Row],[C31H (S) ppm]:[C31H (R) ppm]])/SUM(Table3[[#This Row],[C31H (S) ppm]:[C35H (R) ppm]]))</f>
        <v/>
      </c>
      <c r="BG69" s="6" t="str">
        <f>IF(SUM(Table3[[#This Row],[C31H (S) ppm]:[C35H (R) ppm]])=0,"",SUM(Table3[[#This Row],[C32H (S) ppm]:[C32H (R) ppm]])/SUM(Table3[[#This Row],[C31H (S) ppm]:[C35H (R) ppm]]))</f>
        <v/>
      </c>
      <c r="BH69" s="6" t="str">
        <f>IF(SUM(Table3[[#This Row],[C31H (S) ppm]:[C35H (R) ppm]])=0,"",SUM(Table3[[#This Row],[C33H (S) ppm]:[C33H (R) ppm]])/SUM(Table3[[#This Row],[C31H (S) ppm]:[C35H (R) ppm]]))</f>
        <v/>
      </c>
      <c r="BI69" s="6" t="str">
        <f>IF(SUM(Table3[[#This Row],[C31H (S) ppm]:[C35H (R) ppm]])=0,"",SUM(Table3[[#This Row],[C34H (S) ppm]:[C34H (R) ppm]])/SUM(Table3[[#This Row],[C31H (S) ppm]:[C35H (R) ppm]]))</f>
        <v/>
      </c>
      <c r="BJ69" s="6" t="str">
        <f>IF(SUM(Table3[[#This Row],[C31H (S) ppm]:[C35H (R) ppm]])=0,"",SUM(Table3[[#This Row],[C35H (S) ppm]:[C35H (R) ppm]])/SUM(Table3[[#This Row],[C31H (S) ppm]:[C35H (R) ppm]]))</f>
        <v/>
      </c>
      <c r="BK69" s="6" t="str">
        <f>IF(Table3[[#This Row],[C34H (S) ppm]]=0,"",Table3[[#This Row],[C35H (S) ppm]]/Table3[[#This Row],[C34H (S) ppm]])</f>
        <v/>
      </c>
      <c r="BL69" s="6" t="str">
        <f>Table3[[#This Row],[C35HHI]]</f>
        <v/>
      </c>
      <c r="BM69" s="6" t="str">
        <f>IF(SUM(Table3[[#This Row],[C31H (S) ppm]:[C35H (R) ppm]])=0,"",Table3[[#This Row],[C29H ppm]]/Table3[[#This Row],[C30H ppm]])</f>
        <v/>
      </c>
      <c r="BN69" s="6" t="str">
        <f>IF(SUM(Table3[[#This Row],[C31H (S) ppm]:[C35H (R) ppm]])=0,"",SUM(Table3[[#This Row],[C31H (S) ppm]:[C35H (R) ppm]])/Table3[[#This Row],[C30H ppm]])</f>
        <v/>
      </c>
      <c r="BO69" s="21">
        <v>0.35367886915549102</v>
      </c>
      <c r="BP69" s="21">
        <v>0.20965023559260601</v>
      </c>
      <c r="BQ69" s="21">
        <v>0.436670895251903</v>
      </c>
      <c r="BR69" s="6">
        <v>9.1470392110050994E-2</v>
      </c>
      <c r="BS69" s="6">
        <v>0.43936450621055301</v>
      </c>
      <c r="BT69" s="6">
        <v>5.3442401509679327E-2</v>
      </c>
      <c r="BU69" s="6">
        <v>0.72917999524740895</v>
      </c>
      <c r="BV69" s="6">
        <v>0.87357547020920123</v>
      </c>
      <c r="BW69" s="6">
        <v>0.96771921714360942</v>
      </c>
      <c r="BX69" s="7">
        <v>0.46270471396400686</v>
      </c>
      <c r="BY69" s="7">
        <v>0.4544696279790606</v>
      </c>
      <c r="BZ69" s="7">
        <v>8.2825658056932469E-2</v>
      </c>
      <c r="CA69" s="21">
        <v>0.94097731417115948</v>
      </c>
      <c r="CB69" s="6">
        <v>0.78087389270546326</v>
      </c>
      <c r="CC69" s="8">
        <v>120.98241294836667</v>
      </c>
      <c r="CD69" s="8">
        <v>24.91825646983326</v>
      </c>
      <c r="CE69" s="6">
        <v>1.2415232329890815</v>
      </c>
      <c r="CF69" s="6">
        <v>3.274036132564722</v>
      </c>
      <c r="CG69" s="6">
        <v>0.98220228639039353</v>
      </c>
      <c r="CH69" s="8">
        <v>3.1676519633546101</v>
      </c>
      <c r="CI69" s="8">
        <v>5.5568743853616498</v>
      </c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</row>
    <row r="70" spans="1:115" x14ac:dyDescent="0.3">
      <c r="A70" s="1">
        <v>68</v>
      </c>
      <c r="B70" s="2" t="s">
        <v>84</v>
      </c>
      <c r="C70" s="2">
        <v>3507325221</v>
      </c>
      <c r="D70" s="2" t="s">
        <v>75</v>
      </c>
      <c r="E70" s="2" t="s">
        <v>61</v>
      </c>
      <c r="F70" s="2" t="s">
        <v>9</v>
      </c>
      <c r="G70" s="2" t="s">
        <v>275</v>
      </c>
      <c r="H70" s="2">
        <v>35.986233200000001</v>
      </c>
      <c r="I70" s="2">
        <v>-98.138136200000005</v>
      </c>
      <c r="J70" s="3">
        <v>8297</v>
      </c>
      <c r="K70" s="3">
        <v>2528.9255190743834</v>
      </c>
      <c r="L70" s="2">
        <v>42</v>
      </c>
      <c r="M70" s="3">
        <v>2959</v>
      </c>
      <c r="N70" s="5"/>
      <c r="O70" s="2">
        <v>5.0999999999999996</v>
      </c>
      <c r="P70" s="6">
        <v>0.56673819742489273</v>
      </c>
      <c r="Q70" s="6">
        <v>0.52081339712918662</v>
      </c>
      <c r="R70" s="6">
        <v>1.2131373449701426</v>
      </c>
      <c r="S70" s="21">
        <v>0.29799999999999999</v>
      </c>
      <c r="T70" s="21">
        <v>0.496</v>
      </c>
      <c r="U70" s="21">
        <v>0.20699999999999999</v>
      </c>
      <c r="V70" s="8">
        <v>6.4443669521181004</v>
      </c>
      <c r="W70" s="8">
        <v>17.175241912662901</v>
      </c>
      <c r="X70" s="8">
        <v>35.568229769544402</v>
      </c>
      <c r="Y70" s="8">
        <v>8.3987025868155492</v>
      </c>
      <c r="Z70" s="8">
        <v>76.2302173261359</v>
      </c>
      <c r="AA70" s="8">
        <v>58.182239868125897</v>
      </c>
      <c r="AB70" s="8">
        <v>54.819320413362497</v>
      </c>
      <c r="AC70" s="8">
        <v>27.2317303154394</v>
      </c>
      <c r="AD70" s="8">
        <v>26.717970272997999</v>
      </c>
      <c r="AE70" s="8">
        <v>32.224950481012499</v>
      </c>
      <c r="AF70" s="8">
        <v>32.247928919124703</v>
      </c>
      <c r="AG70" s="8">
        <v>34.494808446301803</v>
      </c>
      <c r="AH70" s="8">
        <v>33.709146159176498</v>
      </c>
      <c r="AI70" s="8">
        <v>29.925548809578899</v>
      </c>
      <c r="AJ70" s="8">
        <v>26.626000882684401</v>
      </c>
      <c r="AK70" s="8">
        <v>23.572483593398299</v>
      </c>
      <c r="AL70" s="8">
        <v>250.960541883953</v>
      </c>
      <c r="AM70" s="8">
        <v>6.95044896923386</v>
      </c>
      <c r="AN70" s="6">
        <v>14.977323706402901</v>
      </c>
      <c r="AO70" s="6">
        <v>5.7833891197373699</v>
      </c>
      <c r="AP70" s="6">
        <v>18.378800201388501</v>
      </c>
      <c r="AQ70" s="6">
        <v>11.868391103897</v>
      </c>
      <c r="AR70" s="6">
        <v>10.8635156299383</v>
      </c>
      <c r="AS70" s="6">
        <v>33.540340877741897</v>
      </c>
      <c r="AT70" s="6">
        <v>13.0915339209894</v>
      </c>
      <c r="AU70" s="6">
        <v>7.7687706829254202</v>
      </c>
      <c r="AV70" s="6">
        <v>7.94441942171549</v>
      </c>
      <c r="AW70" s="6">
        <v>4.9860428810296096</v>
      </c>
      <c r="AX70" s="6">
        <v>6.9474445245412202</v>
      </c>
      <c r="AY70" s="6">
        <v>4.7700566903476203</v>
      </c>
      <c r="AZ70" s="6">
        <v>4.2768826578372803</v>
      </c>
      <c r="BA70" s="6">
        <v>4.1411819058863903</v>
      </c>
      <c r="BB70" s="6">
        <v>3.7141612944787998</v>
      </c>
      <c r="BC70" s="6">
        <v>3.1455979553290798</v>
      </c>
      <c r="BD70" s="6">
        <f>IF(Table3[[#This Row],[C26TT(S) ppm]]=0,"",Table3[[#This Row],[C24TET ppm]]/Table3[[#This Row],[C26TT(S) ppm]])</f>
        <v>0.25523346804346136</v>
      </c>
      <c r="BE70" s="22">
        <f t="shared" si="2"/>
        <v>0.83217656156119113</v>
      </c>
      <c r="BF70" s="6">
        <f>IF(SUM(Table3[[#This Row],[C31H (S) ppm]:[C35H (R) ppm]])=0,"",SUM(Table3[[#This Row],[C31H (S) ppm]:[C31H (R) ppm]])/SUM(Table3[[#This Row],[C31H (S) ppm]:[C35H (R) ppm]]))</f>
        <v>0.34317561698478122</v>
      </c>
      <c r="BG70" s="6">
        <f>IF(SUM(Table3[[#This Row],[C31H (S) ppm]:[C35H (R) ppm]])=0,"",SUM(Table3[[#This Row],[C32H (S) ppm]:[C32H (R) ppm]])/SUM(Table3[[#This Row],[C31H (S) ppm]:[C35H (R) ppm]]))</f>
        <v>0.21272073744360573</v>
      </c>
      <c r="BH70" s="6">
        <f>IF(SUM(Table3[[#This Row],[C31H (S) ppm]:[C35H (R) ppm]])=0,"",SUM(Table3[[#This Row],[C33H (S) ppm]:[C33H (R) ppm]])/SUM(Table3[[#This Row],[C31H (S) ppm]:[C35H (R) ppm]]))</f>
        <v>0.19276615491917393</v>
      </c>
      <c r="BI70" s="6">
        <f>IF(SUM(Table3[[#This Row],[C31H (S) ppm]:[C35H (R) ppm]])=0,"",SUM(Table3[[#This Row],[C34H (S) ppm]:[C34H (R) ppm]])/SUM(Table3[[#This Row],[C31H (S) ppm]:[C35H (R) ppm]]))</f>
        <v>0.13848668824957827</v>
      </c>
      <c r="BJ70" s="6">
        <f>IF(SUM(Table3[[#This Row],[C31H (S) ppm]:[C35H (R) ppm]])=0,"",SUM(Table3[[#This Row],[C35H (S) ppm]:[C35H (R) ppm]])/SUM(Table3[[#This Row],[C31H (S) ppm]:[C35H (R) ppm]]))</f>
        <v>0.11285080240286081</v>
      </c>
      <c r="BK70" s="6">
        <f>IF(Table3[[#This Row],[C34H (S) ppm]]=0,"",Table3[[#This Row],[C35H (S) ppm]]/Table3[[#This Row],[C34H (S) ppm]])</f>
        <v>0.86842721477819651</v>
      </c>
      <c r="BL70" s="6">
        <f>Table3[[#This Row],[C35HHI]]</f>
        <v>0.11285080240286081</v>
      </c>
      <c r="BM70" s="6">
        <f>IF(SUM(Table3[[#This Row],[C31H (S) ppm]:[C35H (R) ppm]])=0,"",Table3[[#This Row],[C29H ppm]]/Table3[[#This Row],[C30H ppm]])</f>
        <v>0.54796104393754308</v>
      </c>
      <c r="BN70" s="6">
        <f>IF(SUM(Table3[[#This Row],[C31H (S) ppm]:[C35H (R) ppm]])=0,"",SUM(Table3[[#This Row],[C31H (S) ppm]:[C35H (R) ppm]])/Table3[[#This Row],[C30H ppm]])</f>
        <v>1.8123277922741474</v>
      </c>
      <c r="BO70" s="21">
        <v>0.316374720045276</v>
      </c>
      <c r="BP70" s="21">
        <v>0.23091649153320301</v>
      </c>
      <c r="BQ70" s="21">
        <v>0.45270878842152101</v>
      </c>
      <c r="BR70" s="6">
        <v>5.8216543017484197E-2</v>
      </c>
      <c r="BS70" s="6">
        <v>0.23984061075232799</v>
      </c>
      <c r="BT70" s="6">
        <v>4.7318679466260408E-2</v>
      </c>
      <c r="BU70" s="6">
        <v>0.55161425303364753</v>
      </c>
      <c r="BV70" s="6">
        <v>0.84427598979111795</v>
      </c>
      <c r="BW70" s="6">
        <v>0.96015558630895281</v>
      </c>
      <c r="BX70" s="7">
        <v>0.4492108257879372</v>
      </c>
      <c r="BY70" s="7">
        <v>0.45544505467319774</v>
      </c>
      <c r="BZ70" s="7">
        <v>9.5344119538864958E-2</v>
      </c>
      <c r="CA70" s="21">
        <v>0.96170158077367951</v>
      </c>
      <c r="CB70" s="6">
        <v>0.78184581376070739</v>
      </c>
      <c r="CC70" s="8">
        <v>121.82483223949488</v>
      </c>
      <c r="CD70" s="8">
        <v>24.209349727135248</v>
      </c>
      <c r="CE70" s="6">
        <v>1.0826897246474143</v>
      </c>
      <c r="CF70" s="6">
        <v>3.2532249514048419</v>
      </c>
      <c r="CG70" s="6">
        <v>1.0138781804163455</v>
      </c>
      <c r="CH70" s="8">
        <v>20.672471172760201</v>
      </c>
      <c r="CI70" s="8">
        <v>7.5533507187922702</v>
      </c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</row>
    <row r="71" spans="1:115" x14ac:dyDescent="0.3">
      <c r="A71" s="1">
        <v>69</v>
      </c>
      <c r="B71" s="2" t="s">
        <v>85</v>
      </c>
      <c r="C71" s="2">
        <v>3507325071</v>
      </c>
      <c r="D71" s="2" t="s">
        <v>75</v>
      </c>
      <c r="E71" s="2" t="s">
        <v>61</v>
      </c>
      <c r="F71" s="2" t="s">
        <v>9</v>
      </c>
      <c r="G71" s="2" t="s">
        <v>275</v>
      </c>
      <c r="H71" s="2">
        <v>35.842018799999998</v>
      </c>
      <c r="I71" s="2">
        <v>-98.115854299999995</v>
      </c>
      <c r="J71" s="3">
        <v>8813</v>
      </c>
      <c r="K71" s="3">
        <v>2686.2023140415258</v>
      </c>
      <c r="L71" s="2">
        <v>42</v>
      </c>
      <c r="M71" s="3">
        <v>2256</v>
      </c>
      <c r="N71" s="5"/>
      <c r="O71" s="2">
        <v>5.6</v>
      </c>
      <c r="P71" s="6">
        <v>0.50702967663487475</v>
      </c>
      <c r="Q71" s="6">
        <v>0.50303424360641524</v>
      </c>
      <c r="R71" s="6">
        <v>1.1498061180525636</v>
      </c>
      <c r="S71" s="21">
        <v>0.36699999999999999</v>
      </c>
      <c r="T71" s="21">
        <v>0.32900000000000001</v>
      </c>
      <c r="U71" s="21">
        <v>0.30399999999999999</v>
      </c>
      <c r="V71" s="8">
        <v>3.7999892255798602</v>
      </c>
      <c r="W71" s="8">
        <v>7.1625258716418996</v>
      </c>
      <c r="X71" s="8">
        <v>22.921028713829699</v>
      </c>
      <c r="Y71" s="8">
        <v>4.8959104124343797</v>
      </c>
      <c r="Z71" s="8">
        <v>53.480398375495497</v>
      </c>
      <c r="AA71" s="8">
        <v>40.444356549891701</v>
      </c>
      <c r="AB71" s="8">
        <v>37.633008652554501</v>
      </c>
      <c r="AC71" s="8">
        <v>23.816203685199302</v>
      </c>
      <c r="AD71" s="8">
        <v>23.967626690671601</v>
      </c>
      <c r="AE71" s="8">
        <v>29.737541381593498</v>
      </c>
      <c r="AF71" s="8">
        <v>30.828282505295999</v>
      </c>
      <c r="AG71" s="8">
        <v>27.455986319962001</v>
      </c>
      <c r="AH71" s="8">
        <v>27.4786584804244</v>
      </c>
      <c r="AI71" s="8">
        <v>24.1494544146449</v>
      </c>
      <c r="AJ71" s="8">
        <v>25.198304592857301</v>
      </c>
      <c r="AK71" s="8">
        <v>22.193943038073702</v>
      </c>
      <c r="AL71" s="8">
        <v>227.91159275472401</v>
      </c>
      <c r="AM71" s="8">
        <v>1.62143483995642</v>
      </c>
      <c r="AN71" s="6">
        <v>9.1651833302342407</v>
      </c>
      <c r="AO71" s="6">
        <v>2.8329690304933499</v>
      </c>
      <c r="AP71" s="6">
        <v>3.7353510462483301</v>
      </c>
      <c r="AQ71" s="6">
        <v>3.6817486536319399</v>
      </c>
      <c r="AR71" s="6">
        <v>7.2361728564551804</v>
      </c>
      <c r="AS71" s="6">
        <v>6.0512897154684202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f>IF(Table3[[#This Row],[C26TT(S) ppm]]=0,"",Table3[[#This Row],[C24TET ppm]]/Table3[[#This Row],[C26TT(S) ppm]])</f>
        <v>6.8081162782633944E-2</v>
      </c>
      <c r="BE71" s="22">
        <f t="shared" si="2"/>
        <v>0.95088041674461243</v>
      </c>
      <c r="BF71" s="6" t="str">
        <f>IF(SUM(Table3[[#This Row],[C31H (S) ppm]:[C35H (R) ppm]])=0,"",SUM(Table3[[#This Row],[C31H (S) ppm]:[C31H (R) ppm]])/SUM(Table3[[#This Row],[C31H (S) ppm]:[C35H (R) ppm]]))</f>
        <v/>
      </c>
      <c r="BG71" s="6" t="str">
        <f>IF(SUM(Table3[[#This Row],[C31H (S) ppm]:[C35H (R) ppm]])=0,"",SUM(Table3[[#This Row],[C32H (S) ppm]:[C32H (R) ppm]])/SUM(Table3[[#This Row],[C31H (S) ppm]:[C35H (R) ppm]]))</f>
        <v/>
      </c>
      <c r="BH71" s="6" t="str">
        <f>IF(SUM(Table3[[#This Row],[C31H (S) ppm]:[C35H (R) ppm]])=0,"",SUM(Table3[[#This Row],[C33H (S) ppm]:[C33H (R) ppm]])/SUM(Table3[[#This Row],[C31H (S) ppm]:[C35H (R) ppm]]))</f>
        <v/>
      </c>
      <c r="BI71" s="6" t="str">
        <f>IF(SUM(Table3[[#This Row],[C31H (S) ppm]:[C35H (R) ppm]])=0,"",SUM(Table3[[#This Row],[C34H (S) ppm]:[C34H (R) ppm]])/SUM(Table3[[#This Row],[C31H (S) ppm]:[C35H (R) ppm]]))</f>
        <v/>
      </c>
      <c r="BJ71" s="6" t="str">
        <f>IF(SUM(Table3[[#This Row],[C31H (S) ppm]:[C35H (R) ppm]])=0,"",SUM(Table3[[#This Row],[C35H (S) ppm]:[C35H (R) ppm]])/SUM(Table3[[#This Row],[C31H (S) ppm]:[C35H (R) ppm]]))</f>
        <v/>
      </c>
      <c r="BK71" s="6" t="str">
        <f>IF(Table3[[#This Row],[C34H (S) ppm]]=0,"",Table3[[#This Row],[C35H (S) ppm]]/Table3[[#This Row],[C34H (S) ppm]])</f>
        <v/>
      </c>
      <c r="BL71" s="6" t="str">
        <f>Table3[[#This Row],[C35HHI]]</f>
        <v/>
      </c>
      <c r="BM71" s="6" t="str">
        <f>IF(SUM(Table3[[#This Row],[C31H (S) ppm]:[C35H (R) ppm]])=0,"",Table3[[#This Row],[C29H ppm]]/Table3[[#This Row],[C30H ppm]])</f>
        <v/>
      </c>
      <c r="BN71" s="6" t="str">
        <f>IF(SUM(Table3[[#This Row],[C31H (S) ppm]:[C35H (R) ppm]])=0,"",SUM(Table3[[#This Row],[C31H (S) ppm]:[C35H (R) ppm]])/Table3[[#This Row],[C30H ppm]])</f>
        <v/>
      </c>
      <c r="BO71" s="21">
        <v>0.35947004248328102</v>
      </c>
      <c r="BP71" s="21">
        <v>0.22558471206615899</v>
      </c>
      <c r="BQ71" s="21">
        <v>0.41494524545056</v>
      </c>
      <c r="BR71" s="6">
        <v>7.9334663387927398E-2</v>
      </c>
      <c r="BS71" s="6">
        <v>0.43437414887306097</v>
      </c>
      <c r="BT71" s="6">
        <v>5.286488718951169E-2</v>
      </c>
      <c r="BU71" s="6">
        <v>0.6805119200029105</v>
      </c>
      <c r="BV71" s="6">
        <v>0.87561575502894651</v>
      </c>
      <c r="BW71" s="6">
        <v>0.96783499590305799</v>
      </c>
      <c r="BX71" s="7">
        <v>0.4909567135373587</v>
      </c>
      <c r="BY71" s="7">
        <v>0.43451888613178935</v>
      </c>
      <c r="BZ71" s="7">
        <v>7.4524400330851948E-2</v>
      </c>
      <c r="CA71" s="21">
        <v>0.92443491173073755</v>
      </c>
      <c r="CB71" s="6">
        <v>0.75590551181102361</v>
      </c>
      <c r="CC71" s="8">
        <v>120.34223615663132</v>
      </c>
      <c r="CD71" s="8">
        <v>24.413669176193579</v>
      </c>
      <c r="CE71" s="6">
        <v>1.0431392931392931</v>
      </c>
      <c r="CF71" s="6">
        <v>3.6481481481481484</v>
      </c>
      <c r="CG71" s="6">
        <v>0.88504520694109057</v>
      </c>
      <c r="CH71" s="8">
        <v>4.6372075483502098</v>
      </c>
      <c r="CI71" s="8">
        <v>6.9856215724744901</v>
      </c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</row>
    <row r="72" spans="1:115" x14ac:dyDescent="0.3">
      <c r="A72" s="1">
        <v>70</v>
      </c>
      <c r="B72" s="2" t="s">
        <v>86</v>
      </c>
      <c r="C72" s="2">
        <v>3501724271</v>
      </c>
      <c r="D72" s="2" t="s">
        <v>65</v>
      </c>
      <c r="E72" s="2" t="s">
        <v>61</v>
      </c>
      <c r="F72" s="2" t="s">
        <v>55</v>
      </c>
      <c r="G72" s="2" t="s">
        <v>275</v>
      </c>
      <c r="H72" s="2">
        <v>35.507040400000001</v>
      </c>
      <c r="I72" s="2">
        <v>-98.103953599999997</v>
      </c>
      <c r="J72" s="3">
        <v>11932</v>
      </c>
      <c r="K72" s="3">
        <v>3636.8734836200488</v>
      </c>
      <c r="L72" s="2">
        <v>58</v>
      </c>
      <c r="M72" s="3">
        <v>12221</v>
      </c>
      <c r="N72" s="2">
        <v>-27.64</v>
      </c>
      <c r="O72" s="2">
        <v>66.5</v>
      </c>
      <c r="P72" s="6">
        <v>0.20637583892617448</v>
      </c>
      <c r="Q72" s="6">
        <v>0.26020408163265302</v>
      </c>
      <c r="R72" s="6">
        <v>1.8088235294117647</v>
      </c>
      <c r="S72" s="21">
        <v>0.33800000000000002</v>
      </c>
      <c r="T72" s="21">
        <v>0.41</v>
      </c>
      <c r="U72" s="21">
        <v>0.252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6">
        <v>0</v>
      </c>
      <c r="AO72" s="6">
        <v>0</v>
      </c>
      <c r="AP72" s="6">
        <v>0</v>
      </c>
      <c r="AQ72" s="6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 t="str">
        <f>IF(Table3[[#This Row],[C26TT(S) ppm]]=0,"",Table3[[#This Row],[C24TET ppm]]/Table3[[#This Row],[C26TT(S) ppm]])</f>
        <v/>
      </c>
      <c r="BE72" s="22" t="str">
        <f t="shared" si="2"/>
        <v/>
      </c>
      <c r="BF72" s="6" t="str">
        <f>IF(SUM(Table3[[#This Row],[C31H (S) ppm]:[C35H (R) ppm]])=0,"",SUM(Table3[[#This Row],[C31H (S) ppm]:[C31H (R) ppm]])/SUM(Table3[[#This Row],[C31H (S) ppm]:[C35H (R) ppm]]))</f>
        <v/>
      </c>
      <c r="BG72" s="6" t="str">
        <f>IF(SUM(Table3[[#This Row],[C31H (S) ppm]:[C35H (R) ppm]])=0,"",SUM(Table3[[#This Row],[C32H (S) ppm]:[C32H (R) ppm]])/SUM(Table3[[#This Row],[C31H (S) ppm]:[C35H (R) ppm]]))</f>
        <v/>
      </c>
      <c r="BH72" s="6" t="str">
        <f>IF(SUM(Table3[[#This Row],[C31H (S) ppm]:[C35H (R) ppm]])=0,"",SUM(Table3[[#This Row],[C33H (S) ppm]:[C33H (R) ppm]])/SUM(Table3[[#This Row],[C31H (S) ppm]:[C35H (R) ppm]]))</f>
        <v/>
      </c>
      <c r="BI72" s="6" t="str">
        <f>IF(SUM(Table3[[#This Row],[C31H (S) ppm]:[C35H (R) ppm]])=0,"",SUM(Table3[[#This Row],[C34H (S) ppm]:[C34H (R) ppm]])/SUM(Table3[[#This Row],[C31H (S) ppm]:[C35H (R) ppm]]))</f>
        <v/>
      </c>
      <c r="BJ72" s="6" t="str">
        <f>IF(SUM(Table3[[#This Row],[C31H (S) ppm]:[C35H (R) ppm]])=0,"",SUM(Table3[[#This Row],[C35H (S) ppm]:[C35H (R) ppm]])/SUM(Table3[[#This Row],[C31H (S) ppm]:[C35H (R) ppm]]))</f>
        <v/>
      </c>
      <c r="BK72" s="6" t="str">
        <f>IF(Table3[[#This Row],[C34H (S) ppm]]=0,"",Table3[[#This Row],[C35H (S) ppm]]/Table3[[#This Row],[C34H (S) ppm]])</f>
        <v/>
      </c>
      <c r="BL72" s="6" t="str">
        <f>Table3[[#This Row],[C35HHI]]</f>
        <v/>
      </c>
      <c r="BM72" s="6" t="str">
        <f>IF(SUM(Table3[[#This Row],[C31H (S) ppm]:[C35H (R) ppm]])=0,"",Table3[[#This Row],[C29H ppm]]/Table3[[#This Row],[C30H ppm]])</f>
        <v/>
      </c>
      <c r="BN72" s="6" t="str">
        <f>IF(SUM(Table3[[#This Row],[C31H (S) ppm]:[C35H (R) ppm]])=0,"",SUM(Table3[[#This Row],[C31H (S) ppm]:[C35H (R) ppm]])/Table3[[#This Row],[C30H ppm]])</f>
        <v/>
      </c>
      <c r="BO72" s="21"/>
      <c r="BP72" s="21"/>
      <c r="BQ72" s="21"/>
      <c r="BR72" s="6"/>
      <c r="BS72" s="6"/>
      <c r="BT72" s="6">
        <v>3.7316988467270877E-2</v>
      </c>
      <c r="BU72" s="6">
        <v>0.89786616946343489</v>
      </c>
      <c r="BV72" s="6">
        <v>1.2133472020328042</v>
      </c>
      <c r="BW72" s="6">
        <v>0.96996287546405668</v>
      </c>
      <c r="BX72" s="7">
        <v>0.30223209418946911</v>
      </c>
      <c r="BY72" s="7">
        <v>0.58507304044478359</v>
      </c>
      <c r="BZ72" s="7">
        <v>0.11269486536574731</v>
      </c>
      <c r="CA72" s="21">
        <v>1.0258812168034765</v>
      </c>
      <c r="CB72" s="6">
        <v>0.92355922461988604</v>
      </c>
      <c r="CC72" s="8">
        <v>127.68720145222905</v>
      </c>
      <c r="CD72" s="8">
        <v>35.157753375750282</v>
      </c>
      <c r="CE72" s="6">
        <v>7.2656404183935273</v>
      </c>
      <c r="CF72" s="6">
        <v>2.428999773704458</v>
      </c>
      <c r="CG72" s="6">
        <v>1.9358402092069074</v>
      </c>
      <c r="CH72" s="8">
        <v>0</v>
      </c>
      <c r="CI72" s="8">
        <v>30.851635672156501</v>
      </c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</row>
    <row r="73" spans="1:115" x14ac:dyDescent="0.3">
      <c r="A73" s="1">
        <v>71</v>
      </c>
      <c r="B73" s="2" t="s">
        <v>87</v>
      </c>
      <c r="C73" s="2">
        <v>3504725112</v>
      </c>
      <c r="D73" s="2" t="s">
        <v>88</v>
      </c>
      <c r="E73" s="2" t="s">
        <v>61</v>
      </c>
      <c r="F73" s="2" t="s">
        <v>9</v>
      </c>
      <c r="G73" s="2" t="s">
        <v>274</v>
      </c>
      <c r="H73" s="2">
        <v>36.201703600000002</v>
      </c>
      <c r="I73" s="2">
        <v>-98.101171699999995</v>
      </c>
      <c r="J73" s="4">
        <v>7814</v>
      </c>
      <c r="K73" s="4">
        <v>2381.707123785372</v>
      </c>
      <c r="L73" s="2">
        <v>40</v>
      </c>
      <c r="M73" s="3">
        <v>4245</v>
      </c>
      <c r="N73" s="5"/>
      <c r="O73" s="2">
        <v>3.3</v>
      </c>
      <c r="P73" s="6">
        <v>0.43959296947271043</v>
      </c>
      <c r="Q73" s="6">
        <v>0.50754982887054556</v>
      </c>
      <c r="R73" s="6">
        <v>0.94248314161047209</v>
      </c>
      <c r="S73" s="21">
        <v>0.249</v>
      </c>
      <c r="T73" s="21">
        <v>0.51800000000000002</v>
      </c>
      <c r="U73" s="21">
        <v>0.23300000000000001</v>
      </c>
      <c r="V73" s="8">
        <v>6.37681203119514</v>
      </c>
      <c r="W73" s="8">
        <v>17.702894371674201</v>
      </c>
      <c r="X73" s="8">
        <v>30.273970245418901</v>
      </c>
      <c r="Y73" s="8">
        <v>8.5671111692718593</v>
      </c>
      <c r="Z73" s="8">
        <v>61.320932514929403</v>
      </c>
      <c r="AA73" s="8">
        <v>51.596566314885798</v>
      </c>
      <c r="AB73" s="8">
        <v>47.802131947227402</v>
      </c>
      <c r="AC73" s="8">
        <v>17.1886518443326</v>
      </c>
      <c r="AD73" s="8">
        <v>18.204576243833799</v>
      </c>
      <c r="AE73" s="8">
        <v>18.708863288920099</v>
      </c>
      <c r="AF73" s="8">
        <v>20.476380077758499</v>
      </c>
      <c r="AG73" s="8">
        <v>27.3126329629455</v>
      </c>
      <c r="AH73" s="8">
        <v>25.506038580207498</v>
      </c>
      <c r="AI73" s="8">
        <v>22.254410600193602</v>
      </c>
      <c r="AJ73" s="8">
        <v>17.089283105559101</v>
      </c>
      <c r="AK73" s="8">
        <v>13.1377009852899</v>
      </c>
      <c r="AL73" s="8">
        <v>163.74972601640101</v>
      </c>
      <c r="AM73" s="8">
        <v>9.9384555894797106</v>
      </c>
      <c r="AN73" s="6">
        <v>21.167867406002198</v>
      </c>
      <c r="AO73" s="6">
        <v>5.3989417648009104</v>
      </c>
      <c r="AP73" s="6">
        <v>12.877462818296101</v>
      </c>
      <c r="AQ73" s="6">
        <v>15.355261397206201</v>
      </c>
      <c r="AR73" s="6">
        <v>10.513268387365899</v>
      </c>
      <c r="AS73" s="6">
        <v>24.420332763028199</v>
      </c>
      <c r="AT73" s="6">
        <v>10.8744570052671</v>
      </c>
      <c r="AU73" s="6">
        <v>8.6927177210922508</v>
      </c>
      <c r="AV73" s="6">
        <v>7.9052111621235799</v>
      </c>
      <c r="AW73" s="6">
        <v>6.4016542158884997</v>
      </c>
      <c r="AX73" s="6">
        <v>6.7386519423280697</v>
      </c>
      <c r="AY73" s="6">
        <v>4.9020050290433899</v>
      </c>
      <c r="AZ73" s="6">
        <v>5.5797221575320304</v>
      </c>
      <c r="BA73" s="6">
        <v>4.9433156283087598</v>
      </c>
      <c r="BB73" s="6">
        <v>5.2751030088950399</v>
      </c>
      <c r="BC73" s="6">
        <v>2.56953788268404</v>
      </c>
      <c r="BD73" s="6">
        <f>IF(Table3[[#This Row],[C26TT(S) ppm]]=0,"",Table3[[#This Row],[C24TET ppm]]/Table3[[#This Row],[C26TT(S) ppm]])</f>
        <v>0.57819866732344072</v>
      </c>
      <c r="BE73" s="22">
        <f t="shared" si="2"/>
        <v>0.78690681267684526</v>
      </c>
      <c r="BF73" s="6">
        <f>IF(SUM(Table3[[#This Row],[C31H (S) ppm]:[C35H (R) ppm]])=0,"",SUM(Table3[[#This Row],[C31H (S) ppm]:[C31H (R) ppm]])/SUM(Table3[[#This Row],[C31H (S) ppm]:[C35H (R) ppm]]))</f>
        <v>0.30630004748047585</v>
      </c>
      <c r="BG73" s="6">
        <f>IF(SUM(Table3[[#This Row],[C31H (S) ppm]:[C35H (R) ppm]])=0,"",SUM(Table3[[#This Row],[C32H (S) ppm]:[C32H (R) ppm]])/SUM(Table3[[#This Row],[C31H (S) ppm]:[C35H (R) ppm]]))</f>
        <v>0.22395637622014647</v>
      </c>
      <c r="BH73" s="6">
        <f>IF(SUM(Table3[[#This Row],[C31H (S) ppm]:[C35H (R) ppm]])=0,"",SUM(Table3[[#This Row],[C33H (S) ppm]:[C33H (R) ppm]])/SUM(Table3[[#This Row],[C31H (S) ppm]:[C35H (R) ppm]]))</f>
        <v>0.18222016376394928</v>
      </c>
      <c r="BI73" s="6">
        <f>IF(SUM(Table3[[#This Row],[C31H (S) ppm]:[C35H (R) ppm]])=0,"",SUM(Table3[[#This Row],[C34H (S) ppm]:[C34H (R) ppm]])/SUM(Table3[[#This Row],[C31H (S) ppm]:[C35H (R) ppm]]))</f>
        <v>0.16472521038511634</v>
      </c>
      <c r="BJ73" s="6">
        <f>IF(SUM(Table3[[#This Row],[C31H (S) ppm]:[C35H (R) ppm]])=0,"",SUM(Table3[[#This Row],[C35H (S) ppm]:[C35H (R) ppm]])/SUM(Table3[[#This Row],[C31H (S) ppm]:[C35H (R) ppm]]))</f>
        <v>0.12279820215031216</v>
      </c>
      <c r="BK73" s="6">
        <f>IF(Table3[[#This Row],[C34H (S) ppm]]=0,"",Table3[[#This Row],[C35H (S) ppm]]/Table3[[#This Row],[C34H (S) ppm]])</f>
        <v>0.94540603635150777</v>
      </c>
      <c r="BL73" s="6">
        <f>Table3[[#This Row],[C35HHI]]</f>
        <v>0.12279820215031216</v>
      </c>
      <c r="BM73" s="6">
        <f>IF(SUM(Table3[[#This Row],[C31H (S) ppm]:[C35H (R) ppm]])=0,"",Table3[[#This Row],[C29H ppm]]/Table3[[#This Row],[C30H ppm]])</f>
        <v>0.52732544405751391</v>
      </c>
      <c r="BN73" s="6">
        <f>IF(SUM(Table3[[#This Row],[C31H (S) ppm]:[C35H (R) ppm]])=0,"",SUM(Table3[[#This Row],[C31H (S) ppm]:[C35H (R) ppm]])/Table3[[#This Row],[C30H ppm]])</f>
        <v>2.6159502564141612</v>
      </c>
      <c r="BO73" s="21">
        <v>0.31759866164724998</v>
      </c>
      <c r="BP73" s="21">
        <v>0.22379103738372699</v>
      </c>
      <c r="BQ73" s="21">
        <v>0.458610300969023</v>
      </c>
      <c r="BR73" s="6">
        <v>5.41631770607773E-2</v>
      </c>
      <c r="BS73" s="6">
        <v>0.28053245878156502</v>
      </c>
      <c r="BT73" s="6">
        <v>0.41193762440281068</v>
      </c>
      <c r="BU73" s="6">
        <v>0.57222492041766337</v>
      </c>
      <c r="BV73" s="6">
        <v>0.79296225030904566</v>
      </c>
      <c r="BW73" s="6">
        <v>0.88098454393231984</v>
      </c>
      <c r="BX73" s="7">
        <v>0.38262973917719817</v>
      </c>
      <c r="BY73" s="7">
        <v>0.42406859669564695</v>
      </c>
      <c r="BZ73" s="7">
        <v>0.19330166412715483</v>
      </c>
      <c r="CA73" s="21">
        <v>0.96728307254623047</v>
      </c>
      <c r="CB73" s="6">
        <v>0.7166222898440473</v>
      </c>
      <c r="CC73" s="8">
        <v>117.21286309635079</v>
      </c>
      <c r="CD73" s="8">
        <v>26.416288245365887</v>
      </c>
      <c r="CE73" s="6">
        <v>1.2988919268959562</v>
      </c>
      <c r="CF73" s="6">
        <v>3.7669851380042463</v>
      </c>
      <c r="CG73" s="6">
        <v>1.1083001483563677</v>
      </c>
      <c r="CH73" s="8">
        <v>16.4890698716382</v>
      </c>
      <c r="CI73" s="8">
        <v>9.2095820758589095</v>
      </c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</row>
    <row r="74" spans="1:115" x14ac:dyDescent="0.3">
      <c r="A74" s="1">
        <v>72</v>
      </c>
      <c r="B74" s="2" t="s">
        <v>89</v>
      </c>
      <c r="C74" s="2">
        <v>3501724302</v>
      </c>
      <c r="D74" s="2" t="s">
        <v>65</v>
      </c>
      <c r="E74" s="2" t="s">
        <v>61</v>
      </c>
      <c r="F74" s="2" t="s">
        <v>55</v>
      </c>
      <c r="G74" s="2" t="s">
        <v>275</v>
      </c>
      <c r="H74" s="2">
        <v>35.695694799999998</v>
      </c>
      <c r="I74" s="2">
        <v>-98.099432300000004</v>
      </c>
      <c r="J74" s="3">
        <v>10785</v>
      </c>
      <c r="K74" s="3">
        <v>3287.2678948074272</v>
      </c>
      <c r="L74" s="2">
        <v>53</v>
      </c>
      <c r="M74" s="3">
        <v>15996</v>
      </c>
      <c r="N74" s="2">
        <v>-29.72</v>
      </c>
      <c r="O74" s="2">
        <v>8</v>
      </c>
      <c r="P74" s="6">
        <v>0.29342327150084319</v>
      </c>
      <c r="Q74" s="6">
        <v>0.29923664122137406</v>
      </c>
      <c r="R74" s="6">
        <v>1.1836734693877551</v>
      </c>
      <c r="S74" s="21">
        <v>0.42599999999999999</v>
      </c>
      <c r="T74" s="21">
        <v>0.35</v>
      </c>
      <c r="U74" s="21">
        <v>0.224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6">
        <v>0</v>
      </c>
      <c r="AO74" s="6">
        <v>0</v>
      </c>
      <c r="AP74" s="6">
        <v>0</v>
      </c>
      <c r="AQ74" s="6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 t="str">
        <f>IF(Table3[[#This Row],[C26TT(S) ppm]]=0,"",Table3[[#This Row],[C24TET ppm]]/Table3[[#This Row],[C26TT(S) ppm]])</f>
        <v/>
      </c>
      <c r="BE74" s="22" t="str">
        <f t="shared" si="2"/>
        <v/>
      </c>
      <c r="BF74" s="6" t="str">
        <f>IF(SUM(Table3[[#This Row],[C31H (S) ppm]:[C35H (R) ppm]])=0,"",SUM(Table3[[#This Row],[C31H (S) ppm]:[C31H (R) ppm]])/SUM(Table3[[#This Row],[C31H (S) ppm]:[C35H (R) ppm]]))</f>
        <v/>
      </c>
      <c r="BG74" s="6" t="str">
        <f>IF(SUM(Table3[[#This Row],[C31H (S) ppm]:[C35H (R) ppm]])=0,"",SUM(Table3[[#This Row],[C32H (S) ppm]:[C32H (R) ppm]])/SUM(Table3[[#This Row],[C31H (S) ppm]:[C35H (R) ppm]]))</f>
        <v/>
      </c>
      <c r="BH74" s="6" t="str">
        <f>IF(SUM(Table3[[#This Row],[C31H (S) ppm]:[C35H (R) ppm]])=0,"",SUM(Table3[[#This Row],[C33H (S) ppm]:[C33H (R) ppm]])/SUM(Table3[[#This Row],[C31H (S) ppm]:[C35H (R) ppm]]))</f>
        <v/>
      </c>
      <c r="BI74" s="6" t="str">
        <f>IF(SUM(Table3[[#This Row],[C31H (S) ppm]:[C35H (R) ppm]])=0,"",SUM(Table3[[#This Row],[C34H (S) ppm]:[C34H (R) ppm]])/SUM(Table3[[#This Row],[C31H (S) ppm]:[C35H (R) ppm]]))</f>
        <v/>
      </c>
      <c r="BJ74" s="6" t="str">
        <f>IF(SUM(Table3[[#This Row],[C31H (S) ppm]:[C35H (R) ppm]])=0,"",SUM(Table3[[#This Row],[C35H (S) ppm]:[C35H (R) ppm]])/SUM(Table3[[#This Row],[C31H (S) ppm]:[C35H (R) ppm]]))</f>
        <v/>
      </c>
      <c r="BK74" s="6" t="str">
        <f>IF(Table3[[#This Row],[C34H (S) ppm]]=0,"",Table3[[#This Row],[C35H (S) ppm]]/Table3[[#This Row],[C34H (S) ppm]])</f>
        <v/>
      </c>
      <c r="BL74" s="6" t="str">
        <f>Table3[[#This Row],[C35HHI]]</f>
        <v/>
      </c>
      <c r="BM74" s="6" t="str">
        <f>IF(SUM(Table3[[#This Row],[C31H (S) ppm]:[C35H (R) ppm]])=0,"",Table3[[#This Row],[C29H ppm]]/Table3[[#This Row],[C30H ppm]])</f>
        <v/>
      </c>
      <c r="BN74" s="6" t="str">
        <f>IF(SUM(Table3[[#This Row],[C31H (S) ppm]:[C35H (R) ppm]])=0,"",SUM(Table3[[#This Row],[C31H (S) ppm]:[C35H (R) ppm]])/Table3[[#This Row],[C30H ppm]])</f>
        <v/>
      </c>
      <c r="BO74" s="21"/>
      <c r="BP74" s="21"/>
      <c r="BQ74" s="21"/>
      <c r="BR74" s="6"/>
      <c r="BS74" s="6"/>
      <c r="BT74" s="6">
        <v>4.3142048549752204E-2</v>
      </c>
      <c r="BU74" s="6">
        <v>0.83945345858240816</v>
      </c>
      <c r="BV74" s="6">
        <v>1.1175202800311146</v>
      </c>
      <c r="BW74" s="6">
        <v>0.91181859402037624</v>
      </c>
      <c r="BX74" s="7">
        <v>0.3296497080900751</v>
      </c>
      <c r="BY74" s="7">
        <v>0.56060109615155485</v>
      </c>
      <c r="BZ74" s="7">
        <v>0.10974919575837007</v>
      </c>
      <c r="CA74" s="21">
        <v>1.0060577505552937</v>
      </c>
      <c r="CB74" s="6">
        <v>0.85564194158436635</v>
      </c>
      <c r="CC74" s="8">
        <v>116.75907473100139</v>
      </c>
      <c r="CD74" s="8">
        <v>33.027112397999481</v>
      </c>
      <c r="CE74" s="6">
        <v>3.1513024860235519</v>
      </c>
      <c r="CF74" s="6">
        <v>3.0812868369351674</v>
      </c>
      <c r="CG74" s="6">
        <v>1.7005963675792897</v>
      </c>
      <c r="CH74" s="8">
        <v>0</v>
      </c>
      <c r="CI74" s="8">
        <v>6.1002825917645103</v>
      </c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</row>
    <row r="75" spans="1:115" x14ac:dyDescent="0.3">
      <c r="A75" s="1">
        <v>73</v>
      </c>
      <c r="B75" s="2" t="s">
        <v>90</v>
      </c>
      <c r="C75" s="2">
        <v>3507324854</v>
      </c>
      <c r="D75" s="2" t="s">
        <v>75</v>
      </c>
      <c r="E75" s="2" t="s">
        <v>61</v>
      </c>
      <c r="F75" s="2" t="s">
        <v>9</v>
      </c>
      <c r="G75" s="2" t="s">
        <v>275</v>
      </c>
      <c r="H75" s="2">
        <v>35.840382400000003</v>
      </c>
      <c r="I75" s="2">
        <v>-98.098191400000005</v>
      </c>
      <c r="J75" s="3">
        <v>9915</v>
      </c>
      <c r="K75" s="3">
        <v>3022.0919032930592</v>
      </c>
      <c r="L75" s="2">
        <v>43</v>
      </c>
      <c r="M75" s="3">
        <v>1764</v>
      </c>
      <c r="N75" s="5"/>
      <c r="O75" s="2">
        <v>7.6</v>
      </c>
      <c r="P75" s="6">
        <v>0.57381075491209921</v>
      </c>
      <c r="Q75" s="6">
        <v>0.54250576479631052</v>
      </c>
      <c r="R75" s="6">
        <v>1.2578634173986964</v>
      </c>
      <c r="S75" s="21">
        <v>0.34</v>
      </c>
      <c r="T75" s="21">
        <v>0.375</v>
      </c>
      <c r="U75" s="21">
        <v>0.28499999999999998</v>
      </c>
      <c r="V75" s="8">
        <v>4.4950003202935997</v>
      </c>
      <c r="W75" s="8">
        <v>8.8704174768716992</v>
      </c>
      <c r="X75" s="8">
        <v>28.1061349655219</v>
      </c>
      <c r="Y75" s="8">
        <v>6.6624374135982203</v>
      </c>
      <c r="Z75" s="8">
        <v>71.178391134273298</v>
      </c>
      <c r="AA75" s="8">
        <v>52.621489427211699</v>
      </c>
      <c r="AB75" s="8">
        <v>50.819744963641497</v>
      </c>
      <c r="AC75" s="8">
        <v>31.0263446648386</v>
      </c>
      <c r="AD75" s="8">
        <v>30.5982877724304</v>
      </c>
      <c r="AE75" s="8">
        <v>37.9750005682628</v>
      </c>
      <c r="AF75" s="8">
        <v>39.048583372422897</v>
      </c>
      <c r="AG75" s="8">
        <v>34.062913927811998</v>
      </c>
      <c r="AH75" s="8">
        <v>34.093538128369502</v>
      </c>
      <c r="AI75" s="8">
        <v>31.290927838886098</v>
      </c>
      <c r="AJ75" s="8">
        <v>29.953071822222601</v>
      </c>
      <c r="AK75" s="8">
        <v>29.043210705658499</v>
      </c>
      <c r="AL75" s="8">
        <v>309.49120845740401</v>
      </c>
      <c r="AM75" s="8">
        <v>1.8366461334363799</v>
      </c>
      <c r="AN75" s="6">
        <v>10.5836989157545</v>
      </c>
      <c r="AO75" s="6">
        <v>4.8823282658064899</v>
      </c>
      <c r="AP75" s="6">
        <v>5.83422016775119</v>
      </c>
      <c r="AQ75" s="6">
        <v>5.61699911764281</v>
      </c>
      <c r="AR75" s="6">
        <v>8.7763131520816007</v>
      </c>
      <c r="AS75" s="6">
        <v>11.5186049250823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6">
        <v>0</v>
      </c>
      <c r="BC75" s="6">
        <v>0</v>
      </c>
      <c r="BD75" s="6">
        <f>IF(Table3[[#This Row],[C26TT(S) ppm]]=0,"",Table3[[#This Row],[C24TET ppm]]/Table3[[#This Row],[C26TT(S) ppm]])</f>
        <v>5.9196342762149683E-2</v>
      </c>
      <c r="BE75" s="22">
        <f t="shared" si="2"/>
        <v>0.94613858246310267</v>
      </c>
      <c r="BF75" s="6" t="str">
        <f>IF(SUM(Table3[[#This Row],[C31H (S) ppm]:[C35H (R) ppm]])=0,"",SUM(Table3[[#This Row],[C31H (S) ppm]:[C31H (R) ppm]])/SUM(Table3[[#This Row],[C31H (S) ppm]:[C35H (R) ppm]]))</f>
        <v/>
      </c>
      <c r="BG75" s="6" t="str">
        <f>IF(SUM(Table3[[#This Row],[C31H (S) ppm]:[C35H (R) ppm]])=0,"",SUM(Table3[[#This Row],[C32H (S) ppm]:[C32H (R) ppm]])/SUM(Table3[[#This Row],[C31H (S) ppm]:[C35H (R) ppm]]))</f>
        <v/>
      </c>
      <c r="BH75" s="6" t="str">
        <f>IF(SUM(Table3[[#This Row],[C31H (S) ppm]:[C35H (R) ppm]])=0,"",SUM(Table3[[#This Row],[C33H (S) ppm]:[C33H (R) ppm]])/SUM(Table3[[#This Row],[C31H (S) ppm]:[C35H (R) ppm]]))</f>
        <v/>
      </c>
      <c r="BI75" s="6" t="str">
        <f>IF(SUM(Table3[[#This Row],[C31H (S) ppm]:[C35H (R) ppm]])=0,"",SUM(Table3[[#This Row],[C34H (S) ppm]:[C34H (R) ppm]])/SUM(Table3[[#This Row],[C31H (S) ppm]:[C35H (R) ppm]]))</f>
        <v/>
      </c>
      <c r="BJ75" s="6" t="str">
        <f>IF(SUM(Table3[[#This Row],[C31H (S) ppm]:[C35H (R) ppm]])=0,"",SUM(Table3[[#This Row],[C35H (S) ppm]:[C35H (R) ppm]])/SUM(Table3[[#This Row],[C31H (S) ppm]:[C35H (R) ppm]]))</f>
        <v/>
      </c>
      <c r="BK75" s="6" t="str">
        <f>IF(Table3[[#This Row],[C34H (S) ppm]]=0,"",Table3[[#This Row],[C35H (S) ppm]]/Table3[[#This Row],[C34H (S) ppm]])</f>
        <v/>
      </c>
      <c r="BL75" s="6" t="str">
        <f>Table3[[#This Row],[C35HHI]]</f>
        <v/>
      </c>
      <c r="BM75" s="6" t="str">
        <f>IF(SUM(Table3[[#This Row],[C31H (S) ppm]:[C35H (R) ppm]])=0,"",Table3[[#This Row],[C29H ppm]]/Table3[[#This Row],[C30H ppm]])</f>
        <v/>
      </c>
      <c r="BN75" s="6" t="str">
        <f>IF(SUM(Table3[[#This Row],[C31H (S) ppm]:[C35H (R) ppm]])=0,"",SUM(Table3[[#This Row],[C31H (S) ppm]:[C35H (R) ppm]])/Table3[[#This Row],[C30H ppm]])</f>
        <v/>
      </c>
      <c r="BO75" s="21">
        <v>0.35908650796300601</v>
      </c>
      <c r="BP75" s="21">
        <v>0.24895329037427799</v>
      </c>
      <c r="BQ75" s="21">
        <v>0.391960201662716</v>
      </c>
      <c r="BR75" s="6">
        <v>8.9006700671892203E-2</v>
      </c>
      <c r="BS75" s="6">
        <v>0.35744425643590699</v>
      </c>
      <c r="BT75" s="6">
        <v>4.4401963187064034E-2</v>
      </c>
      <c r="BU75" s="6">
        <v>0.66124839777771249</v>
      </c>
      <c r="BV75" s="6">
        <v>0.90413350254616742</v>
      </c>
      <c r="BW75" s="6">
        <v>0.95418300063847916</v>
      </c>
      <c r="BX75" s="7">
        <v>0.47138364779874214</v>
      </c>
      <c r="BY75" s="7">
        <v>0.43620283018867928</v>
      </c>
      <c r="BZ75" s="7">
        <v>9.2413522012578617E-2</v>
      </c>
      <c r="CA75" s="21">
        <v>0.93624341468659278</v>
      </c>
      <c r="CB75" s="6">
        <v>0.77783481633584306</v>
      </c>
      <c r="CC75" s="8">
        <v>121.07298836159694</v>
      </c>
      <c r="CD75" s="8">
        <v>23.523800438805683</v>
      </c>
      <c r="CE75" s="6">
        <v>1.0347930015603732</v>
      </c>
      <c r="CF75" s="6">
        <v>3.2549681014885974</v>
      </c>
      <c r="CG75" s="6">
        <v>0.9253669112741828</v>
      </c>
      <c r="CH75" s="8">
        <v>6.5239465956923599</v>
      </c>
      <c r="CI75" s="8">
        <v>8.1772547222641307</v>
      </c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</row>
    <row r="76" spans="1:115" x14ac:dyDescent="0.3">
      <c r="A76" s="1">
        <v>74</v>
      </c>
      <c r="B76" s="2" t="s">
        <v>91</v>
      </c>
      <c r="C76" s="2">
        <v>3507325363</v>
      </c>
      <c r="D76" s="2" t="s">
        <v>75</v>
      </c>
      <c r="E76" s="2" t="s">
        <v>61</v>
      </c>
      <c r="F76" s="2" t="s">
        <v>9</v>
      </c>
      <c r="G76" s="2" t="s">
        <v>275</v>
      </c>
      <c r="H76" s="2">
        <v>35.984699999999997</v>
      </c>
      <c r="I76" s="2">
        <v>-98.097423899999995</v>
      </c>
      <c r="J76" s="3">
        <v>8282</v>
      </c>
      <c r="K76" s="3">
        <v>2524.3535192206873</v>
      </c>
      <c r="L76" s="2">
        <v>41</v>
      </c>
      <c r="M76" s="3">
        <v>2164</v>
      </c>
      <c r="N76" s="5"/>
      <c r="O76" s="2">
        <v>3.5</v>
      </c>
      <c r="P76" s="6">
        <v>0.57979664014146781</v>
      </c>
      <c r="Q76" s="6">
        <v>0.55533399800598204</v>
      </c>
      <c r="R76" s="6">
        <v>1.1772890484739678</v>
      </c>
      <c r="S76" s="21">
        <v>0.29699999999999999</v>
      </c>
      <c r="T76" s="21">
        <v>0.46700000000000003</v>
      </c>
      <c r="U76" s="21">
        <v>0.23699999999999999</v>
      </c>
      <c r="V76" s="8">
        <v>5.74739824493511</v>
      </c>
      <c r="W76" s="8">
        <v>20.325350450920499</v>
      </c>
      <c r="X76" s="8">
        <v>46.172268916824102</v>
      </c>
      <c r="Y76" s="8">
        <v>10.3664010464013</v>
      </c>
      <c r="Z76" s="8">
        <v>99.068182655469997</v>
      </c>
      <c r="AA76" s="8">
        <v>75.179425140522</v>
      </c>
      <c r="AB76" s="8">
        <v>75.824420459866204</v>
      </c>
      <c r="AC76" s="8">
        <v>35.849698835299201</v>
      </c>
      <c r="AD76" s="8">
        <v>34.911741377155103</v>
      </c>
      <c r="AE76" s="8">
        <v>47.348903611866703</v>
      </c>
      <c r="AF76" s="8">
        <v>49.153782136803599</v>
      </c>
      <c r="AG76" s="8">
        <v>47.017652354324198</v>
      </c>
      <c r="AH76" s="8">
        <v>46.761467921684897</v>
      </c>
      <c r="AI76" s="8">
        <v>44.483769160696802</v>
      </c>
      <c r="AJ76" s="8">
        <v>37.833427849099301</v>
      </c>
      <c r="AK76" s="8">
        <v>31.878210374146999</v>
      </c>
      <c r="AL76" s="8">
        <v>465.40852065140598</v>
      </c>
      <c r="AM76" s="8">
        <v>6.66860421362935</v>
      </c>
      <c r="AN76" s="6">
        <v>20.4913539328372</v>
      </c>
      <c r="AO76" s="6">
        <v>3.8183319861819101</v>
      </c>
      <c r="AP76" s="6">
        <v>17.187909832903902</v>
      </c>
      <c r="AQ76" s="6">
        <v>14.6766978280057</v>
      </c>
      <c r="AR76" s="6">
        <v>12.9347948273164</v>
      </c>
      <c r="AS76" s="6">
        <v>39.8180385202389</v>
      </c>
      <c r="AT76" s="6">
        <v>19.324543419577299</v>
      </c>
      <c r="AU76" s="6">
        <v>13.6334452933195</v>
      </c>
      <c r="AV76" s="6">
        <v>11.875168656325901</v>
      </c>
      <c r="AW76" s="6">
        <v>7.7068187063756701</v>
      </c>
      <c r="AX76" s="6">
        <v>9.8768293209002795</v>
      </c>
      <c r="AY76" s="6">
        <v>6.4723724800737603</v>
      </c>
      <c r="AZ76" s="6">
        <v>8.4188199835193096</v>
      </c>
      <c r="BA76" s="6">
        <v>4.8866487795186</v>
      </c>
      <c r="BB76" s="6">
        <v>7.22744901580276</v>
      </c>
      <c r="BC76" s="6">
        <v>5.2176481349641097</v>
      </c>
      <c r="BD76" s="6">
        <f>IF(Table3[[#This Row],[C26TT(S) ppm]]=0,"",Table3[[#This Row],[C24TET ppm]]/Table3[[#This Row],[C26TT(S) ppm]])</f>
        <v>0.18601562719581752</v>
      </c>
      <c r="BE76" s="22">
        <f t="shared" si="2"/>
        <v>0.85215539144008812</v>
      </c>
      <c r="BF76" s="6">
        <f>IF(SUM(Table3[[#This Row],[C31H (S) ppm]:[C35H (R) ppm]])=0,"",SUM(Table3[[#This Row],[C31H (S) ppm]:[C31H (R) ppm]])/SUM(Table3[[#This Row],[C31H (S) ppm]:[C35H (R) ppm]]))</f>
        <v>0.34824680829543742</v>
      </c>
      <c r="BG76" s="6">
        <f>IF(SUM(Table3[[#This Row],[C31H (S) ppm]:[C35H (R) ppm]])=0,"",SUM(Table3[[#This Row],[C32H (S) ppm]:[C32H (R) ppm]])/SUM(Table3[[#This Row],[C31H (S) ppm]:[C35H (R) ppm]]))</f>
        <v>0.20691082391426163</v>
      </c>
      <c r="BH76" s="6">
        <f>IF(SUM(Table3[[#This Row],[C31H (S) ppm]:[C35H (R) ppm]])=0,"",SUM(Table3[[#This Row],[C33H (S) ppm]:[C33H (R) ppm]])/SUM(Table3[[#This Row],[C31H (S) ppm]:[C35H (R) ppm]]))</f>
        <v>0.1727519659941894</v>
      </c>
      <c r="BI76" s="6">
        <f>IF(SUM(Table3[[#This Row],[C31H (S) ppm]:[C35H (R) ppm]])=0,"",SUM(Table3[[#This Row],[C34H (S) ppm]:[C34H (R) ppm]])/SUM(Table3[[#This Row],[C31H (S) ppm]:[C35H (R) ppm]]))</f>
        <v>0.14059070988726394</v>
      </c>
      <c r="BJ76" s="6">
        <f>IF(SUM(Table3[[#This Row],[C31H (S) ppm]:[C35H (R) ppm]])=0,"",SUM(Table3[[#This Row],[C35H (S) ppm]:[C35H (R) ppm]])/SUM(Table3[[#This Row],[C31H (S) ppm]:[C35H (R) ppm]]))</f>
        <v>0.13149969190884755</v>
      </c>
      <c r="BK76" s="6">
        <f>IF(Table3[[#This Row],[C34H (S) ppm]]=0,"",Table3[[#This Row],[C35H (S) ppm]]/Table3[[#This Row],[C34H (S) ppm]])</f>
        <v>0.85848717871996572</v>
      </c>
      <c r="BL76" s="6">
        <f>Table3[[#This Row],[C35HHI]]</f>
        <v>0.13149969190884755</v>
      </c>
      <c r="BM76" s="6">
        <f>IF(SUM(Table3[[#This Row],[C31H (S) ppm]:[C35H (R) ppm]])=0,"",Table3[[#This Row],[C29H ppm]]/Table3[[#This Row],[C30H ppm]])</f>
        <v>0.43166138945210847</v>
      </c>
      <c r="BN76" s="6">
        <f>IF(SUM(Table3[[#This Row],[C31H (S) ppm]:[C35H (R) ppm]])=0,"",SUM(Table3[[#This Row],[C31H (S) ppm]:[C35H (R) ppm]])/Table3[[#This Row],[C30H ppm]])</f>
        <v>2.3768057721445333</v>
      </c>
      <c r="BO76" s="21">
        <v>0.31539004090845002</v>
      </c>
      <c r="BP76" s="21">
        <v>0.27662732559050801</v>
      </c>
      <c r="BQ76" s="21">
        <v>0.40798263350104202</v>
      </c>
      <c r="BR76" s="6">
        <v>5.9423456255030802E-2</v>
      </c>
      <c r="BS76" s="6">
        <v>0.29647833206514901</v>
      </c>
      <c r="BT76" s="6">
        <v>3.9842590631137653E-2</v>
      </c>
      <c r="BU76" s="6">
        <v>0.52549339994462407</v>
      </c>
      <c r="BV76" s="6">
        <v>0.8081380352338845</v>
      </c>
      <c r="BW76" s="6">
        <v>0.96366828797417003</v>
      </c>
      <c r="BX76" s="7">
        <v>0.451824662949107</v>
      </c>
      <c r="BY76" s="7">
        <v>0.45083645090703744</v>
      </c>
      <c r="BZ76" s="7">
        <v>9.7338886143855427E-2</v>
      </c>
      <c r="CA76" s="21">
        <v>0.91754320060105188</v>
      </c>
      <c r="CB76" s="6">
        <v>0.70132175971592037</v>
      </c>
      <c r="CC76" s="8">
        <v>115.2249398591394</v>
      </c>
      <c r="CD76" s="8">
        <v>23.402462260002935</v>
      </c>
      <c r="CE76" s="6">
        <v>0.86909200846518186</v>
      </c>
      <c r="CF76" s="6">
        <v>3.5932489451476797</v>
      </c>
      <c r="CG76" s="6">
        <v>0.99781284174347762</v>
      </c>
      <c r="CH76" s="8">
        <v>27.322938803219401</v>
      </c>
      <c r="CI76" s="8">
        <v>8.7273727209551399</v>
      </c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</row>
    <row r="77" spans="1:115" x14ac:dyDescent="0.3">
      <c r="A77" s="1">
        <v>75</v>
      </c>
      <c r="B77" s="2" t="s">
        <v>92</v>
      </c>
      <c r="C77" s="2">
        <v>3507325784</v>
      </c>
      <c r="D77" s="2" t="s">
        <v>75</v>
      </c>
      <c r="E77" s="2" t="s">
        <v>61</v>
      </c>
      <c r="F77" s="2" t="s">
        <v>9</v>
      </c>
      <c r="G77" s="2" t="s">
        <v>274</v>
      </c>
      <c r="H77" s="2">
        <v>36.058372200000001</v>
      </c>
      <c r="I77" s="2">
        <v>-98.095341700000006</v>
      </c>
      <c r="J77" s="4">
        <v>8307</v>
      </c>
      <c r="K77" s="4">
        <v>2531.9735189768476</v>
      </c>
      <c r="L77" s="2">
        <v>40</v>
      </c>
      <c r="M77" s="3">
        <v>3423</v>
      </c>
      <c r="N77" s="5"/>
      <c r="O77" s="2">
        <v>3.7</v>
      </c>
      <c r="P77" s="6">
        <v>0.54428848015488873</v>
      </c>
      <c r="Q77" s="6">
        <v>0.54064824654622745</v>
      </c>
      <c r="R77" s="6">
        <v>1.1051597051597053</v>
      </c>
      <c r="S77" s="21">
        <v>0.26600000000000001</v>
      </c>
      <c r="T77" s="21">
        <v>0.55000000000000004</v>
      </c>
      <c r="U77" s="21">
        <v>0.183</v>
      </c>
      <c r="V77" s="8">
        <v>7.1787084614883101</v>
      </c>
      <c r="W77" s="8">
        <v>23.8277211422131</v>
      </c>
      <c r="X77" s="8">
        <v>46.980384765442999</v>
      </c>
      <c r="Y77" s="8">
        <v>11.3540156185489</v>
      </c>
      <c r="Z77" s="8">
        <v>94.034171841310098</v>
      </c>
      <c r="AA77" s="8">
        <v>74.027589364737096</v>
      </c>
      <c r="AB77" s="8">
        <v>72.5185766049714</v>
      </c>
      <c r="AC77" s="8">
        <v>31.805699206097</v>
      </c>
      <c r="AD77" s="8">
        <v>32.659247145319704</v>
      </c>
      <c r="AE77" s="8">
        <v>37.947775804661298</v>
      </c>
      <c r="AF77" s="8">
        <v>36.418514131675103</v>
      </c>
      <c r="AG77" s="8">
        <v>43.530757410416697</v>
      </c>
      <c r="AH77" s="8">
        <v>39.12333771107</v>
      </c>
      <c r="AI77" s="8">
        <v>37.6046692195372</v>
      </c>
      <c r="AJ77" s="8">
        <v>33.974301565024803</v>
      </c>
      <c r="AK77" s="8">
        <v>27.962249237927001</v>
      </c>
      <c r="AL77" s="8">
        <v>338.500894816124</v>
      </c>
      <c r="AM77" s="8">
        <v>10.0774903809438</v>
      </c>
      <c r="AN77" s="6">
        <v>23.027514090131401</v>
      </c>
      <c r="AO77" s="6">
        <v>9.6353891089642207</v>
      </c>
      <c r="AP77" s="6">
        <v>31.614740705032101</v>
      </c>
      <c r="AQ77" s="6">
        <v>17.777983337732799</v>
      </c>
      <c r="AR77" s="6">
        <v>11.476821527432101</v>
      </c>
      <c r="AS77" s="6">
        <v>57.661405254318197</v>
      </c>
      <c r="AT77" s="6">
        <v>21.995100750794901</v>
      </c>
      <c r="AU77" s="6">
        <v>14.462505032792</v>
      </c>
      <c r="AV77" s="6">
        <v>13.982343303555499</v>
      </c>
      <c r="AW77" s="6">
        <v>8.9755182748963396</v>
      </c>
      <c r="AX77" s="6">
        <v>13.075360732223301</v>
      </c>
      <c r="AY77" s="6">
        <v>9.6785117945262709</v>
      </c>
      <c r="AZ77" s="6">
        <v>12.6446963464146</v>
      </c>
      <c r="BA77" s="6">
        <v>9.5494249727459692</v>
      </c>
      <c r="BB77" s="6">
        <v>9.5069585019642204</v>
      </c>
      <c r="BC77" s="6">
        <v>5.08716446676058</v>
      </c>
      <c r="BD77" s="6">
        <f>IF(Table3[[#This Row],[C26TT(S) ppm]]=0,"",Table3[[#This Row],[C24TET ppm]]/Table3[[#This Row],[C26TT(S) ppm]])</f>
        <v>0.31684542809899913</v>
      </c>
      <c r="BE77" s="22">
        <f t="shared" si="2"/>
        <v>0.78552601858153803</v>
      </c>
      <c r="BF77" s="6">
        <f>IF(SUM(Table3[[#This Row],[C31H (S) ppm]:[C35H (R) ppm]])=0,"",SUM(Table3[[#This Row],[C31H (S) ppm]:[C31H (R) ppm]])/SUM(Table3[[#This Row],[C31H (S) ppm]:[C35H (R) ppm]]))</f>
        <v>0.30647567396325665</v>
      </c>
      <c r="BG77" s="6">
        <f>IF(SUM(Table3[[#This Row],[C31H (S) ppm]:[C35H (R) ppm]])=0,"",SUM(Table3[[#This Row],[C32H (S) ppm]:[C32H (R) ppm]])/SUM(Table3[[#This Row],[C31H (S) ppm]:[C35H (R) ppm]]))</f>
        <v>0.19299199573820561</v>
      </c>
      <c r="BH77" s="6">
        <f>IF(SUM(Table3[[#This Row],[C31H (S) ppm]:[C35H (R) ppm]])=0,"",SUM(Table3[[#This Row],[C33H (S) ppm]:[C33H (R) ppm]])/SUM(Table3[[#This Row],[C31H (S) ppm]:[C35H (R) ppm]]))</f>
        <v>0.19127719080908642</v>
      </c>
      <c r="BI77" s="6">
        <f>IF(SUM(Table3[[#This Row],[C31H (S) ppm]:[C35H (R) ppm]])=0,"",SUM(Table3[[#This Row],[C34H (S) ppm]:[C34H (R) ppm]])/SUM(Table3[[#This Row],[C31H (S) ppm]:[C35H (R) ppm]]))</f>
        <v>0.18657172195257646</v>
      </c>
      <c r="BJ77" s="6">
        <f>IF(SUM(Table3[[#This Row],[C31H (S) ppm]:[C35H (R) ppm]])=0,"",SUM(Table3[[#This Row],[C35H (S) ppm]:[C35H (R) ppm]])/SUM(Table3[[#This Row],[C31H (S) ppm]:[C35H (R) ppm]]))</f>
        <v>0.12268341753687491</v>
      </c>
      <c r="BK77" s="6">
        <f>IF(Table3[[#This Row],[C34H (S) ppm]]=0,"",Table3[[#This Row],[C35H (S) ppm]]/Table3[[#This Row],[C34H (S) ppm]])</f>
        <v>0.75185344444114832</v>
      </c>
      <c r="BL77" s="6">
        <f>Table3[[#This Row],[C35HHI]]</f>
        <v>0.12268341753687491</v>
      </c>
      <c r="BM77" s="6">
        <f>IF(SUM(Table3[[#This Row],[C31H (S) ppm]:[C35H (R) ppm]])=0,"",Table3[[#This Row],[C29H ppm]]/Table3[[#This Row],[C30H ppm]])</f>
        <v>0.54828252217568896</v>
      </c>
      <c r="BN77" s="6">
        <f>IF(SUM(Table3[[#This Row],[C31H (S) ppm]:[C35H (R) ppm]])=0,"",SUM(Table3[[#This Row],[C31H (S) ppm]:[C35H (R) ppm]])/Table3[[#This Row],[C30H ppm]])</f>
        <v>2.0630365085971447</v>
      </c>
      <c r="BO77" s="21">
        <v>0.27348712389993302</v>
      </c>
      <c r="BP77" s="21">
        <v>0.24317373304237</v>
      </c>
      <c r="BQ77" s="21">
        <v>0.48333914305769798</v>
      </c>
      <c r="BR77" s="6">
        <v>5.0895313371010102E-2</v>
      </c>
      <c r="BS77" s="6">
        <v>0.22586758795107201</v>
      </c>
      <c r="BT77" s="6">
        <v>5.4772880573003717E-2</v>
      </c>
      <c r="BU77" s="6">
        <v>0.60693955716083736</v>
      </c>
      <c r="BV77" s="6">
        <v>0.7892265869496895</v>
      </c>
      <c r="BW77" s="6">
        <v>0.93259455997401031</v>
      </c>
      <c r="BX77" s="7">
        <v>0.39921605891436041</v>
      </c>
      <c r="BY77" s="7">
        <v>0.47339351466920071</v>
      </c>
      <c r="BZ77" s="7">
        <v>0.12739042641643902</v>
      </c>
      <c r="CA77" s="21">
        <v>1.0167926112510495</v>
      </c>
      <c r="CB77" s="6">
        <v>0.82855221873599283</v>
      </c>
      <c r="CC77" s="8">
        <v>119.98282850368248</v>
      </c>
      <c r="CD77" s="8">
        <v>27.096576809327942</v>
      </c>
      <c r="CE77" s="6">
        <v>1.3642672017389852</v>
      </c>
      <c r="CF77" s="6">
        <v>3.2341087368136332</v>
      </c>
      <c r="CG77" s="6">
        <v>1.1858077952990183</v>
      </c>
      <c r="CH77" s="8">
        <v>34.412371803353999</v>
      </c>
      <c r="CI77" s="8">
        <v>9.5871799620226792</v>
      </c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</row>
    <row r="78" spans="1:115" x14ac:dyDescent="0.3">
      <c r="A78" s="1">
        <v>76</v>
      </c>
      <c r="B78" s="2" t="s">
        <v>93</v>
      </c>
      <c r="C78" s="2">
        <v>3507325541</v>
      </c>
      <c r="D78" s="2" t="s">
        <v>75</v>
      </c>
      <c r="E78" s="2" t="s">
        <v>61</v>
      </c>
      <c r="F78" s="2" t="s">
        <v>9</v>
      </c>
      <c r="G78" s="2" t="s">
        <v>275</v>
      </c>
      <c r="H78" s="2">
        <v>35.740535399999999</v>
      </c>
      <c r="I78" s="2">
        <v>-98.082235699999998</v>
      </c>
      <c r="J78" s="3">
        <v>9626</v>
      </c>
      <c r="K78" s="3">
        <v>2934.0047061118494</v>
      </c>
      <c r="L78" s="2">
        <v>40</v>
      </c>
      <c r="M78" s="3">
        <v>4536</v>
      </c>
      <c r="N78" s="5"/>
      <c r="O78" s="2">
        <v>7.8</v>
      </c>
      <c r="P78" s="6">
        <v>0.402575681552099</v>
      </c>
      <c r="Q78" s="6">
        <v>0.45593789341166596</v>
      </c>
      <c r="R78" s="6">
        <v>1.1076852277956741</v>
      </c>
      <c r="S78" s="21">
        <v>0.36899999999999999</v>
      </c>
      <c r="T78" s="21">
        <v>0.29799999999999999</v>
      </c>
      <c r="U78" s="21">
        <v>0.33300000000000002</v>
      </c>
      <c r="V78" s="8">
        <v>2.5599005960179801</v>
      </c>
      <c r="W78" s="8">
        <v>1.68170430021446</v>
      </c>
      <c r="X78" s="8">
        <v>6.4786680588034997</v>
      </c>
      <c r="Y78" s="8">
        <v>1.85245905336199</v>
      </c>
      <c r="Z78" s="8">
        <v>18.047843804051499</v>
      </c>
      <c r="AA78" s="8">
        <v>14.101541799058699</v>
      </c>
      <c r="AB78" s="8">
        <v>13.6921768975945</v>
      </c>
      <c r="AC78" s="8">
        <v>9.2834704798587406</v>
      </c>
      <c r="AD78" s="8">
        <v>9.8396411714696104</v>
      </c>
      <c r="AE78" s="8">
        <v>11.801155954654799</v>
      </c>
      <c r="AF78" s="8">
        <v>13.387132055303599</v>
      </c>
      <c r="AG78" s="8">
        <v>11.878956258188801</v>
      </c>
      <c r="AH78" s="8">
        <v>10.274984609070399</v>
      </c>
      <c r="AI78" s="8">
        <v>10.3719982049553</v>
      </c>
      <c r="AJ78" s="8">
        <v>10.7426659119661</v>
      </c>
      <c r="AK78" s="8">
        <v>9.7149577285017497</v>
      </c>
      <c r="AL78" s="8">
        <v>101.35620587087899</v>
      </c>
      <c r="AM78" s="8">
        <v>0.79768989475535801</v>
      </c>
      <c r="AN78" s="6">
        <v>3.4426972575956798</v>
      </c>
      <c r="AO78" s="6">
        <v>2.26615371084897</v>
      </c>
      <c r="AP78" s="6">
        <v>1.51879722985818</v>
      </c>
      <c r="AQ78" s="6">
        <v>1.8683573762580501</v>
      </c>
      <c r="AR78" s="6">
        <v>5.3915610349018896</v>
      </c>
      <c r="AS78" s="6">
        <v>1.4071707073964399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f>IF(Table3[[#This Row],[C26TT(S) ppm]]=0,"",Table3[[#This Row],[C24TET ppm]]/Table3[[#This Row],[C26TT(S) ppm]])</f>
        <v>8.5925828760484824E-2</v>
      </c>
      <c r="BE78" s="22">
        <f t="shared" si="2"/>
        <v>0.94176902965071119</v>
      </c>
      <c r="BF78" s="6" t="str">
        <f>IF(SUM(Table3[[#This Row],[C31H (S) ppm]:[C35H (R) ppm]])=0,"",SUM(Table3[[#This Row],[C31H (S) ppm]:[C31H (R) ppm]])/SUM(Table3[[#This Row],[C31H (S) ppm]:[C35H (R) ppm]]))</f>
        <v/>
      </c>
      <c r="BG78" s="6" t="str">
        <f>IF(SUM(Table3[[#This Row],[C31H (S) ppm]:[C35H (R) ppm]])=0,"",SUM(Table3[[#This Row],[C32H (S) ppm]:[C32H (R) ppm]])/SUM(Table3[[#This Row],[C31H (S) ppm]:[C35H (R) ppm]]))</f>
        <v/>
      </c>
      <c r="BH78" s="6" t="str">
        <f>IF(SUM(Table3[[#This Row],[C31H (S) ppm]:[C35H (R) ppm]])=0,"",SUM(Table3[[#This Row],[C33H (S) ppm]:[C33H (R) ppm]])/SUM(Table3[[#This Row],[C31H (S) ppm]:[C35H (R) ppm]]))</f>
        <v/>
      </c>
      <c r="BI78" s="6" t="str">
        <f>IF(SUM(Table3[[#This Row],[C31H (S) ppm]:[C35H (R) ppm]])=0,"",SUM(Table3[[#This Row],[C34H (S) ppm]:[C34H (R) ppm]])/SUM(Table3[[#This Row],[C31H (S) ppm]:[C35H (R) ppm]]))</f>
        <v/>
      </c>
      <c r="BJ78" s="6" t="str">
        <f>IF(SUM(Table3[[#This Row],[C31H (S) ppm]:[C35H (R) ppm]])=0,"",SUM(Table3[[#This Row],[C35H (S) ppm]:[C35H (R) ppm]])/SUM(Table3[[#This Row],[C31H (S) ppm]:[C35H (R) ppm]]))</f>
        <v/>
      </c>
      <c r="BK78" s="6" t="str">
        <f>IF(Table3[[#This Row],[C34H (S) ppm]]=0,"",Table3[[#This Row],[C35H (S) ppm]]/Table3[[#This Row],[C34H (S) ppm]])</f>
        <v/>
      </c>
      <c r="BL78" s="6" t="str">
        <f>Table3[[#This Row],[C35HHI]]</f>
        <v/>
      </c>
      <c r="BM78" s="6" t="str">
        <f>IF(SUM(Table3[[#This Row],[C31H (S) ppm]:[C35H (R) ppm]])=0,"",Table3[[#This Row],[C29H ppm]]/Table3[[#This Row],[C30H ppm]])</f>
        <v/>
      </c>
      <c r="BN78" s="6" t="str">
        <f>IF(SUM(Table3[[#This Row],[C31H (S) ppm]:[C35H (R) ppm]])=0,"",SUM(Table3[[#This Row],[C31H (S) ppm]:[C35H (R) ppm]])/Table3[[#This Row],[C30H ppm]])</f>
        <v/>
      </c>
      <c r="BO78" s="21">
        <v>0.43233101964500698</v>
      </c>
      <c r="BP78" s="21">
        <v>0.22274159260302701</v>
      </c>
      <c r="BQ78" s="21">
        <v>0.34492738775196602</v>
      </c>
      <c r="BR78" s="6">
        <v>9.7918255123495307E-2</v>
      </c>
      <c r="BS78" s="6">
        <v>0.426948516565617</v>
      </c>
      <c r="BT78" s="6">
        <v>5.2731858206847178E-2</v>
      </c>
      <c r="BU78" s="6">
        <v>0.79275683113152207</v>
      </c>
      <c r="BV78" s="6">
        <v>0.98924773752250572</v>
      </c>
      <c r="BW78" s="6">
        <v>0.97185022233477103</v>
      </c>
      <c r="BX78" s="7">
        <v>0.45033524819037124</v>
      </c>
      <c r="BY78" s="7">
        <v>0.45133121098404688</v>
      </c>
      <c r="BZ78" s="7">
        <v>9.833354082558203E-2</v>
      </c>
      <c r="CA78" s="21">
        <v>0.96558623449379766</v>
      </c>
      <c r="CB78" s="6">
        <v>0.82801399639486795</v>
      </c>
      <c r="CC78" s="8">
        <v>122.26513660214925</v>
      </c>
      <c r="CD78" s="8">
        <v>26.438781463577261</v>
      </c>
      <c r="CE78" s="6">
        <v>1.4117261709793645</v>
      </c>
      <c r="CF78" s="6">
        <v>3.2497118709181714</v>
      </c>
      <c r="CG78" s="6">
        <v>1.0022116030172583</v>
      </c>
      <c r="CH78" s="8">
        <v>1.0980667188342099</v>
      </c>
      <c r="CI78" s="8">
        <v>5.8630114918941096</v>
      </c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</row>
    <row r="79" spans="1:115" x14ac:dyDescent="0.3">
      <c r="A79" s="1">
        <v>77</v>
      </c>
      <c r="B79" s="2" t="s">
        <v>94</v>
      </c>
      <c r="C79" s="2">
        <v>3501724659</v>
      </c>
      <c r="D79" s="2" t="s">
        <v>65</v>
      </c>
      <c r="E79" s="2" t="s">
        <v>61</v>
      </c>
      <c r="F79" s="2" t="s">
        <v>9</v>
      </c>
      <c r="G79" s="2" t="s">
        <v>275</v>
      </c>
      <c r="H79" s="2">
        <v>35.697190200000001</v>
      </c>
      <c r="I79" s="2">
        <v>-98.081327099999996</v>
      </c>
      <c r="J79" s="3">
        <v>10842</v>
      </c>
      <c r="K79" s="3">
        <v>3304.6414942514721</v>
      </c>
      <c r="L79" s="2">
        <v>48</v>
      </c>
      <c r="M79" s="3">
        <v>2799</v>
      </c>
      <c r="N79" s="5"/>
      <c r="O79" s="2">
        <v>13.3</v>
      </c>
      <c r="P79" s="6">
        <v>0.49564020192748964</v>
      </c>
      <c r="Q79" s="6">
        <v>0.47478877078222947</v>
      </c>
      <c r="R79" s="6">
        <v>1.2399540757749714</v>
      </c>
      <c r="S79" s="21">
        <v>0.379</v>
      </c>
      <c r="T79" s="21">
        <v>0.28699999999999998</v>
      </c>
      <c r="U79" s="21">
        <v>0.33400000000000002</v>
      </c>
      <c r="V79" s="8">
        <v>2.3533081262022102</v>
      </c>
      <c r="W79" s="8">
        <v>1.74451620994862</v>
      </c>
      <c r="X79" s="8">
        <v>5.97212785492506</v>
      </c>
      <c r="Y79" s="8">
        <v>2.2232477246699598</v>
      </c>
      <c r="Z79" s="8">
        <v>16.428096586821599</v>
      </c>
      <c r="AA79" s="8">
        <v>12.176794149545101</v>
      </c>
      <c r="AB79" s="8">
        <v>11.7787615296327</v>
      </c>
      <c r="AC79" s="8">
        <v>8.3429821875282109</v>
      </c>
      <c r="AD79" s="8">
        <v>8.7438140076835094</v>
      </c>
      <c r="AE79" s="8">
        <v>10.9851541241677</v>
      </c>
      <c r="AF79" s="8">
        <v>11.6306087362863</v>
      </c>
      <c r="AG79" s="8">
        <v>10.1330366063073</v>
      </c>
      <c r="AH79" s="8">
        <v>9.8467671765830094</v>
      </c>
      <c r="AI79" s="8">
        <v>9.5495740385935601</v>
      </c>
      <c r="AJ79" s="8">
        <v>10.1926390895291</v>
      </c>
      <c r="AK79" s="8">
        <v>9.2621439648661195</v>
      </c>
      <c r="AL79" s="8">
        <v>84.708578474074301</v>
      </c>
      <c r="AM79" s="8">
        <v>0.16433353621424199</v>
      </c>
      <c r="AN79" s="6">
        <v>2.86856579043523</v>
      </c>
      <c r="AO79" s="6">
        <v>1.19239103032062</v>
      </c>
      <c r="AP79" s="6">
        <v>1.7299740233206</v>
      </c>
      <c r="AQ79" s="6">
        <v>1.0248486548034901</v>
      </c>
      <c r="AR79" s="6">
        <v>3.7763942204480201</v>
      </c>
      <c r="AS79" s="6">
        <v>1.17955567310904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f>IF(Table3[[#This Row],[C26TT(S) ppm]]=0,"",Table3[[#This Row],[C24TET ppm]]/Table3[[#This Row],[C26TT(S) ppm]])</f>
        <v>1.9697217675941049E-2</v>
      </c>
      <c r="BE79" s="22">
        <f t="shared" si="2"/>
        <v>0.95050648604691146</v>
      </c>
      <c r="BF79" s="6" t="str">
        <f>IF(SUM(Table3[[#This Row],[C31H (S) ppm]:[C35H (R) ppm]])=0,"",SUM(Table3[[#This Row],[C31H (S) ppm]:[C31H (R) ppm]])/SUM(Table3[[#This Row],[C31H (S) ppm]:[C35H (R) ppm]]))</f>
        <v/>
      </c>
      <c r="BG79" s="6" t="str">
        <f>IF(SUM(Table3[[#This Row],[C31H (S) ppm]:[C35H (R) ppm]])=0,"",SUM(Table3[[#This Row],[C32H (S) ppm]:[C32H (R) ppm]])/SUM(Table3[[#This Row],[C31H (S) ppm]:[C35H (R) ppm]]))</f>
        <v/>
      </c>
      <c r="BH79" s="6" t="str">
        <f>IF(SUM(Table3[[#This Row],[C31H (S) ppm]:[C35H (R) ppm]])=0,"",SUM(Table3[[#This Row],[C33H (S) ppm]:[C33H (R) ppm]])/SUM(Table3[[#This Row],[C31H (S) ppm]:[C35H (R) ppm]]))</f>
        <v/>
      </c>
      <c r="BI79" s="6" t="str">
        <f>IF(SUM(Table3[[#This Row],[C31H (S) ppm]:[C35H (R) ppm]])=0,"",SUM(Table3[[#This Row],[C34H (S) ppm]:[C34H (R) ppm]])/SUM(Table3[[#This Row],[C31H (S) ppm]:[C35H (R) ppm]]))</f>
        <v/>
      </c>
      <c r="BJ79" s="6" t="str">
        <f>IF(SUM(Table3[[#This Row],[C31H (S) ppm]:[C35H (R) ppm]])=0,"",SUM(Table3[[#This Row],[C35H (S) ppm]:[C35H (R) ppm]])/SUM(Table3[[#This Row],[C31H (S) ppm]:[C35H (R) ppm]]))</f>
        <v/>
      </c>
      <c r="BK79" s="6" t="str">
        <f>IF(Table3[[#This Row],[C34H (S) ppm]]=0,"",Table3[[#This Row],[C35H (S) ppm]]/Table3[[#This Row],[C34H (S) ppm]])</f>
        <v/>
      </c>
      <c r="BL79" s="6" t="str">
        <f>Table3[[#This Row],[C35HHI]]</f>
        <v/>
      </c>
      <c r="BM79" s="6" t="str">
        <f>IF(SUM(Table3[[#This Row],[C31H (S) ppm]:[C35H (R) ppm]])=0,"",Table3[[#This Row],[C29H ppm]]/Table3[[#This Row],[C30H ppm]])</f>
        <v/>
      </c>
      <c r="BN79" s="6" t="str">
        <f>IF(SUM(Table3[[#This Row],[C31H (S) ppm]:[C35H (R) ppm]])=0,"",SUM(Table3[[#This Row],[C31H (S) ppm]:[C35H (R) ppm]])/Table3[[#This Row],[C30H ppm]])</f>
        <v/>
      </c>
      <c r="BO79" s="21">
        <v>0.53875388074081998</v>
      </c>
      <c r="BP79" s="21">
        <v>0.171323555650715</v>
      </c>
      <c r="BQ79" s="21">
        <v>0.28992256360846402</v>
      </c>
      <c r="BR79" s="6">
        <v>9.8880956974725098E-2</v>
      </c>
      <c r="BS79" s="6">
        <v>0.40102704084611102</v>
      </c>
      <c r="BT79" s="6">
        <v>5.262944567656512E-2</v>
      </c>
      <c r="BU79" s="6">
        <v>0.79923375389445372</v>
      </c>
      <c r="BV79" s="6">
        <v>0.97429457440620015</v>
      </c>
      <c r="BW79" s="6">
        <v>0.97630565959217641</v>
      </c>
      <c r="BX79" s="7">
        <v>0.47242813234496472</v>
      </c>
      <c r="BY79" s="7">
        <v>0.45789845663286272</v>
      </c>
      <c r="BZ79" s="7">
        <v>6.9673411022172546E-2</v>
      </c>
      <c r="CA79" s="21">
        <v>0.94692460317460336</v>
      </c>
      <c r="CB79" s="6">
        <v>0.83571108120233284</v>
      </c>
      <c r="CC79" s="8">
        <v>127.83429431794239</v>
      </c>
      <c r="CD79" s="8">
        <v>25.31899810964083</v>
      </c>
      <c r="CE79" s="6">
        <v>1.5173922717496104</v>
      </c>
      <c r="CF79" s="6">
        <v>2.9910886837019541</v>
      </c>
      <c r="CG79" s="6">
        <v>0.96924468566259603</v>
      </c>
      <c r="CH79" s="8">
        <v>1.28797347764091</v>
      </c>
      <c r="CI79" s="8">
        <v>6.2630237140557501</v>
      </c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</row>
    <row r="80" spans="1:115" x14ac:dyDescent="0.3">
      <c r="A80" s="1">
        <v>78</v>
      </c>
      <c r="B80" s="2" t="s">
        <v>95</v>
      </c>
      <c r="C80" s="2">
        <v>3507325219</v>
      </c>
      <c r="D80" s="2" t="s">
        <v>75</v>
      </c>
      <c r="E80" s="2" t="s">
        <v>61</v>
      </c>
      <c r="F80" s="2" t="s">
        <v>9</v>
      </c>
      <c r="G80" s="2" t="s">
        <v>275</v>
      </c>
      <c r="H80" s="2">
        <v>35.926985299999998</v>
      </c>
      <c r="I80" s="2">
        <v>-98.068582399999997</v>
      </c>
      <c r="J80" s="3">
        <v>8275</v>
      </c>
      <c r="K80" s="3">
        <v>2522.2199192889625</v>
      </c>
      <c r="L80" s="2">
        <v>44</v>
      </c>
      <c r="M80" s="3">
        <v>4756</v>
      </c>
      <c r="N80" s="5"/>
      <c r="O80" s="2">
        <v>4.2</v>
      </c>
      <c r="P80" s="6">
        <v>0.4602960969044414</v>
      </c>
      <c r="Q80" s="6">
        <v>0.49152542372881353</v>
      </c>
      <c r="R80" s="6">
        <v>1.1056034482758621</v>
      </c>
      <c r="S80" s="21">
        <v>0.312</v>
      </c>
      <c r="T80" s="21">
        <v>0.42299999999999999</v>
      </c>
      <c r="U80" s="21">
        <v>0.26500000000000001</v>
      </c>
      <c r="V80" s="8">
        <v>3.4010329605527301</v>
      </c>
      <c r="W80" s="8">
        <v>8.5665386644835593</v>
      </c>
      <c r="X80" s="8">
        <v>23.6844444630288</v>
      </c>
      <c r="Y80" s="8">
        <v>4.8434663905836803</v>
      </c>
      <c r="Z80" s="8">
        <v>49.031080470047797</v>
      </c>
      <c r="AA80" s="8">
        <v>36.514876397220903</v>
      </c>
      <c r="AB80" s="8">
        <v>34.231979555513497</v>
      </c>
      <c r="AC80" s="8">
        <v>18.039510893709402</v>
      </c>
      <c r="AD80" s="8">
        <v>18.294359514618598</v>
      </c>
      <c r="AE80" s="8">
        <v>21.299632583745101</v>
      </c>
      <c r="AF80" s="8">
        <v>22.768856852995199</v>
      </c>
      <c r="AG80" s="8">
        <v>19.922375956188102</v>
      </c>
      <c r="AH80" s="8">
        <v>19.226241325270699</v>
      </c>
      <c r="AI80" s="8">
        <v>18.1881115622712</v>
      </c>
      <c r="AJ80" s="8">
        <v>17.816030134665102</v>
      </c>
      <c r="AK80" s="8">
        <v>15.1353595115673</v>
      </c>
      <c r="AL80" s="8">
        <v>165.46217588040199</v>
      </c>
      <c r="AM80" s="8">
        <v>3.6942675447166602</v>
      </c>
      <c r="AN80" s="6">
        <v>8.8400615377869407</v>
      </c>
      <c r="AO80" s="6">
        <v>2.4117247724400399</v>
      </c>
      <c r="AP80" s="6">
        <v>10.6954644643917</v>
      </c>
      <c r="AQ80" s="6">
        <v>6.7368280916629599</v>
      </c>
      <c r="AR80" s="6">
        <v>6.5495363250034204</v>
      </c>
      <c r="AS80" s="6">
        <v>22.217600245554401</v>
      </c>
      <c r="AT80" s="6">
        <v>7.4164244140874196</v>
      </c>
      <c r="AU80" s="6">
        <v>4.9419639179178203</v>
      </c>
      <c r="AV80" s="6">
        <v>5.3010466012103503</v>
      </c>
      <c r="AW80" s="6">
        <v>3.2590232046007102</v>
      </c>
      <c r="AX80" s="6">
        <v>4.5220373469226098</v>
      </c>
      <c r="AY80" s="6">
        <v>3.4908036313758601</v>
      </c>
      <c r="AZ80" s="6">
        <v>3.12513003547362</v>
      </c>
      <c r="BA80" s="6">
        <v>2.3198791846842202</v>
      </c>
      <c r="BB80" s="6">
        <v>1.8490561218695001</v>
      </c>
      <c r="BC80" s="6">
        <v>1.2221260733541901</v>
      </c>
      <c r="BD80" s="6">
        <f>IF(Table3[[#This Row],[C26TT(S) ppm]]=0,"",Table3[[#This Row],[C24TET ppm]]/Table3[[#This Row],[C26TT(S) ppm]])</f>
        <v>0.2047875669403485</v>
      </c>
      <c r="BE80" s="22">
        <f t="shared" si="2"/>
        <v>0.83951508659057505</v>
      </c>
      <c r="BF80" s="6">
        <f>IF(SUM(Table3[[#This Row],[C31H (S) ppm]:[C35H (R) ppm]])=0,"",SUM(Table3[[#This Row],[C31H (S) ppm]:[C31H (R) ppm]])/SUM(Table3[[#This Row],[C31H (S) ppm]:[C35H (R) ppm]]))</f>
        <v>0.33001913229968932</v>
      </c>
      <c r="BG80" s="6">
        <f>IF(SUM(Table3[[#This Row],[C31H (S) ppm]:[C35H (R) ppm]])=0,"",SUM(Table3[[#This Row],[C32H (S) ppm]:[C32H (R) ppm]])/SUM(Table3[[#This Row],[C31H (S) ppm]:[C35H (R) ppm]]))</f>
        <v>0.22858860992598062</v>
      </c>
      <c r="BH80" s="6">
        <f>IF(SUM(Table3[[#This Row],[C31H (S) ppm]:[C35H (R) ppm]])=0,"",SUM(Table3[[#This Row],[C33H (S) ppm]:[C33H (R) ppm]])/SUM(Table3[[#This Row],[C31H (S) ppm]:[C35H (R) ppm]]))</f>
        <v>0.21397537897924129</v>
      </c>
      <c r="BI80" s="6">
        <f>IF(SUM(Table3[[#This Row],[C31H (S) ppm]:[C35H (R) ppm]])=0,"",SUM(Table3[[#This Row],[C34H (S) ppm]:[C34H (R) ppm]])/SUM(Table3[[#This Row],[C31H (S) ppm]:[C35H (R) ppm]]))</f>
        <v>0.14540384797155251</v>
      </c>
      <c r="BJ80" s="6">
        <f>IF(SUM(Table3[[#This Row],[C31H (S) ppm]:[C35H (R) ppm]])=0,"",SUM(Table3[[#This Row],[C35H (S) ppm]:[C35H (R) ppm]])/SUM(Table3[[#This Row],[C31H (S) ppm]:[C35H (R) ppm]]))</f>
        <v>8.2013030823536309E-2</v>
      </c>
      <c r="BK80" s="6">
        <f>IF(Table3[[#This Row],[C34H (S) ppm]]=0,"",Table3[[#This Row],[C35H (S) ppm]]/Table3[[#This Row],[C34H (S) ppm]])</f>
        <v>0.59167333867093685</v>
      </c>
      <c r="BL80" s="6">
        <f>Table3[[#This Row],[C35HHI]]</f>
        <v>8.2013030823536309E-2</v>
      </c>
      <c r="BM80" s="6">
        <f>IF(SUM(Table3[[#This Row],[C31H (S) ppm]:[C35H (R) ppm]])=0,"",Table3[[#This Row],[C29H ppm]]/Table3[[#This Row],[C30H ppm]])</f>
        <v>0.48139602595162334</v>
      </c>
      <c r="BN80" s="6">
        <f>IF(SUM(Table3[[#This Row],[C31H (S) ppm]:[C35H (R) ppm]])=0,"",SUM(Table3[[#This Row],[C31H (S) ppm]:[C35H (R) ppm]])/Table3[[#This Row],[C30H ppm]])</f>
        <v>1.6854876367212206</v>
      </c>
      <c r="BO80" s="21">
        <v>0.34516245586529398</v>
      </c>
      <c r="BP80" s="21">
        <v>0.23135566181457801</v>
      </c>
      <c r="BQ80" s="21">
        <v>0.42348188232012801</v>
      </c>
      <c r="BR80" s="6">
        <v>6.4018258157531996E-2</v>
      </c>
      <c r="BS80" s="6">
        <v>0.28695416653514599</v>
      </c>
      <c r="BT80" s="6">
        <v>6.3759423370140622E-2</v>
      </c>
      <c r="BU80" s="6">
        <v>0.53022106330831931</v>
      </c>
      <c r="BV80" s="6">
        <v>0.84196026450978811</v>
      </c>
      <c r="BW80" s="6">
        <v>0.94528562380846104</v>
      </c>
      <c r="BX80" s="7">
        <v>0.44737169131353305</v>
      </c>
      <c r="BY80" s="7">
        <v>0.46296756555237983</v>
      </c>
      <c r="BZ80" s="7">
        <v>8.9660743134087256E-2</v>
      </c>
      <c r="CA80" s="21">
        <v>0.90896234753402871</v>
      </c>
      <c r="CB80" s="6">
        <v>0.73998882473458749</v>
      </c>
      <c r="CC80" s="8">
        <v>118.98584777995816</v>
      </c>
      <c r="CD80" s="8">
        <v>26.612139936068001</v>
      </c>
      <c r="CE80" s="6">
        <v>1.123646860716863</v>
      </c>
      <c r="CF80" s="6">
        <v>3.7508180216461113</v>
      </c>
      <c r="CG80" s="6">
        <v>1.0348611111111112</v>
      </c>
      <c r="CH80" s="8">
        <v>8.4956253269604591</v>
      </c>
      <c r="CI80" s="8">
        <v>6.9441684990767403</v>
      </c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</row>
    <row r="81" spans="1:115" x14ac:dyDescent="0.3">
      <c r="A81" s="1">
        <v>79</v>
      </c>
      <c r="B81" s="2" t="s">
        <v>96</v>
      </c>
      <c r="C81" s="2">
        <v>3507325513</v>
      </c>
      <c r="D81" s="2" t="s">
        <v>75</v>
      </c>
      <c r="E81" s="2" t="s">
        <v>61</v>
      </c>
      <c r="F81" s="2" t="s">
        <v>9</v>
      </c>
      <c r="G81" s="2" t="s">
        <v>274</v>
      </c>
      <c r="H81" s="2">
        <v>36.116969099999999</v>
      </c>
      <c r="I81" s="2">
        <v>-98.018038000000004</v>
      </c>
      <c r="J81" s="3">
        <v>7897</v>
      </c>
      <c r="K81" s="3">
        <v>2407.0055229758232</v>
      </c>
      <c r="L81" s="2">
        <v>40</v>
      </c>
      <c r="M81" s="3">
        <v>1281</v>
      </c>
      <c r="N81" s="2">
        <v>-30.77</v>
      </c>
      <c r="O81" s="2">
        <v>4.3</v>
      </c>
      <c r="P81" s="6">
        <v>0.47494852436513391</v>
      </c>
      <c r="Q81" s="6">
        <v>0.34336764420275784</v>
      </c>
      <c r="R81" s="6">
        <v>1.5656108597285068</v>
      </c>
      <c r="S81" s="21">
        <v>0.24399999999999999</v>
      </c>
      <c r="T81" s="21">
        <v>0.47299999999999998</v>
      </c>
      <c r="U81" s="21">
        <v>0.28299999999999997</v>
      </c>
      <c r="V81" s="8">
        <v>8.62048708150345</v>
      </c>
      <c r="W81" s="8">
        <v>16.816631494895301</v>
      </c>
      <c r="X81" s="8">
        <v>40.517367250328</v>
      </c>
      <c r="Y81" s="8">
        <v>9.4986026350310908</v>
      </c>
      <c r="Z81" s="8">
        <v>68.374607882279093</v>
      </c>
      <c r="AA81" s="8">
        <v>50.232589973193399</v>
      </c>
      <c r="AB81" s="8">
        <v>44.273484286773503</v>
      </c>
      <c r="AC81" s="8">
        <v>17.6387954143615</v>
      </c>
      <c r="AD81" s="8">
        <v>18.0258369930987</v>
      </c>
      <c r="AE81" s="8">
        <v>18.3256145554098</v>
      </c>
      <c r="AF81" s="8">
        <v>20.1016939485542</v>
      </c>
      <c r="AG81" s="8">
        <v>21.478754348942001</v>
      </c>
      <c r="AH81" s="8">
        <v>18.555923116409101</v>
      </c>
      <c r="AI81" s="8">
        <v>14.686020646780401</v>
      </c>
      <c r="AJ81" s="8">
        <v>12.328694461871899</v>
      </c>
      <c r="AK81" s="8">
        <v>10.2808988764045</v>
      </c>
      <c r="AL81" s="8">
        <v>132.94091142417199</v>
      </c>
      <c r="AM81" s="8">
        <v>9.9326983402726299</v>
      </c>
      <c r="AN81" s="6">
        <v>20.042320196201398</v>
      </c>
      <c r="AO81" s="6">
        <v>4.2471910112359597</v>
      </c>
      <c r="AP81" s="6">
        <v>19.8587235498774</v>
      </c>
      <c r="AQ81" s="6">
        <v>14.5049905891747</v>
      </c>
      <c r="AR81" s="6">
        <v>9.5627673529915</v>
      </c>
      <c r="AS81" s="6">
        <v>39.176923515656199</v>
      </c>
      <c r="AT81" s="6">
        <v>15.489020703815701</v>
      </c>
      <c r="AU81" s="6">
        <v>10.537044430502499</v>
      </c>
      <c r="AV81" s="6">
        <v>10.2138253578965</v>
      </c>
      <c r="AW81" s="6">
        <v>8.0294872526093695</v>
      </c>
      <c r="AX81" s="6">
        <v>8.8619175269491794</v>
      </c>
      <c r="AY81" s="6">
        <v>6.3976501454400303</v>
      </c>
      <c r="AZ81" s="6">
        <v>6.9154166429019597</v>
      </c>
      <c r="BA81" s="6">
        <v>5.0462556322363596</v>
      </c>
      <c r="BB81" s="6">
        <v>8.6594992300233908</v>
      </c>
      <c r="BC81" s="6">
        <v>2.9418239890492202</v>
      </c>
      <c r="BD81" s="6">
        <f>IF(Table3[[#This Row],[C26TT(S) ppm]]=0,"",Table3[[#This Row],[C24TET ppm]]/Table3[[#This Row],[C26TT(S) ppm]])</f>
        <v>0.56311659084074595</v>
      </c>
      <c r="BE81" s="22">
        <f t="shared" si="2"/>
        <v>0.73290840465327878</v>
      </c>
      <c r="BF81" s="6">
        <f>IF(SUM(Table3[[#This Row],[C31H (S) ppm]:[C35H (R) ppm]])=0,"",SUM(Table3[[#This Row],[C31H (S) ppm]:[C31H (R) ppm]])/SUM(Table3[[#This Row],[C31H (S) ppm]:[C35H (R) ppm]]))</f>
        <v>0.31322008908254911</v>
      </c>
      <c r="BG81" s="6">
        <f>IF(SUM(Table3[[#This Row],[C31H (S) ppm]:[C35H (R) ppm]])=0,"",SUM(Table3[[#This Row],[C32H (S) ppm]:[C32H (R) ppm]])/SUM(Table3[[#This Row],[C31H (S) ppm]:[C35H (R) ppm]]))</f>
        <v>0.21955574042918541</v>
      </c>
      <c r="BH81" s="6">
        <f>IF(SUM(Table3[[#This Row],[C31H (S) ppm]:[C35H (R) ppm]])=0,"",SUM(Table3[[#This Row],[C33H (S) ppm]:[C33H (R) ppm]])/SUM(Table3[[#This Row],[C31H (S) ppm]:[C35H (R) ppm]]))</f>
        <v>0.1836467833704338</v>
      </c>
      <c r="BI81" s="6">
        <f>IF(SUM(Table3[[#This Row],[C31H (S) ppm]:[C35H (R) ppm]])=0,"",SUM(Table3[[#This Row],[C34H (S) ppm]:[C34H (R) ppm]])/SUM(Table3[[#This Row],[C31H (S) ppm]:[C35H (R) ppm]]))</f>
        <v>0.14395706904824174</v>
      </c>
      <c r="BJ81" s="6">
        <f>IF(SUM(Table3[[#This Row],[C31H (S) ppm]:[C35H (R) ppm]])=0,"",SUM(Table3[[#This Row],[C35H (S) ppm]:[C35H (R) ppm]])/SUM(Table3[[#This Row],[C31H (S) ppm]:[C35H (R) ppm]]))</f>
        <v>0.1396203180695898</v>
      </c>
      <c r="BK81" s="6">
        <f>IF(Table3[[#This Row],[C34H (S) ppm]]=0,"",Table3[[#This Row],[C35H (S) ppm]]/Table3[[#This Row],[C34H (S) ppm]])</f>
        <v>1.2522020981789392</v>
      </c>
      <c r="BL81" s="6">
        <f>Table3[[#This Row],[C35HHI]]</f>
        <v>0.1396203180695898</v>
      </c>
      <c r="BM81" s="6">
        <f>IF(SUM(Table3[[#This Row],[C31H (S) ppm]:[C35H (R) ppm]])=0,"",Table3[[#This Row],[C29H ppm]]/Table3[[#This Row],[C30H ppm]])</f>
        <v>0.50689849451658187</v>
      </c>
      <c r="BN81" s="6">
        <f>IF(SUM(Table3[[#This Row],[C31H (S) ppm]:[C35H (R) ppm]])=0,"",SUM(Table3[[#This Row],[C31H (S) ppm]:[C35H (R) ppm]])/Table3[[#This Row],[C30H ppm]])</f>
        <v>2.1209409380554942</v>
      </c>
      <c r="BO81" s="21">
        <v>0.33121632380987698</v>
      </c>
      <c r="BP81" s="21">
        <v>0.19956903734701101</v>
      </c>
      <c r="BQ81" s="21">
        <v>0.46921463884311299</v>
      </c>
      <c r="BR81" s="6">
        <v>3.70616356686762E-2</v>
      </c>
      <c r="BS81" s="6">
        <v>0.27027372739574801</v>
      </c>
      <c r="BT81" s="6">
        <v>6.1621284112161667E-2</v>
      </c>
      <c r="BU81" s="6">
        <v>0.82649201456990751</v>
      </c>
      <c r="BV81" s="6">
        <v>0.84207600866878352</v>
      </c>
      <c r="BW81" s="6">
        <v>0.89830903255996464</v>
      </c>
      <c r="BX81" s="7">
        <v>0.34431049319182683</v>
      </c>
      <c r="BY81" s="7">
        <v>0.49719384311674286</v>
      </c>
      <c r="BZ81" s="7">
        <v>0.15849566369143028</v>
      </c>
      <c r="CA81" s="21">
        <v>0.95917983564405096</v>
      </c>
      <c r="CB81" s="6">
        <v>0.67143388115899882</v>
      </c>
      <c r="CC81" s="8">
        <v>112.51488766409933</v>
      </c>
      <c r="CD81" s="8">
        <v>26.889876836122749</v>
      </c>
      <c r="CE81" s="6">
        <v>0.69122452934847256</v>
      </c>
      <c r="CF81" s="6">
        <v>4.5389780740812053</v>
      </c>
      <c r="CG81" s="6">
        <v>1.4440275650842267</v>
      </c>
      <c r="CH81" s="8">
        <v>25.969771288427498</v>
      </c>
      <c r="CI81" s="8">
        <v>8.5877355272913896</v>
      </c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</row>
    <row r="82" spans="1:115" x14ac:dyDescent="0.3">
      <c r="A82" s="1">
        <v>80</v>
      </c>
      <c r="B82" s="2" t="s">
        <v>97</v>
      </c>
      <c r="C82" s="2">
        <v>3507325119</v>
      </c>
      <c r="D82" s="2" t="s">
        <v>75</v>
      </c>
      <c r="E82" s="2" t="s">
        <v>61</v>
      </c>
      <c r="F82" s="2" t="s">
        <v>9</v>
      </c>
      <c r="G82" s="2" t="s">
        <v>275</v>
      </c>
      <c r="H82" s="2">
        <v>35.783892299999998</v>
      </c>
      <c r="I82" s="2">
        <v>-98.013706400000004</v>
      </c>
      <c r="J82" s="3">
        <v>8540</v>
      </c>
      <c r="K82" s="3">
        <v>2602.9919167042585</v>
      </c>
      <c r="L82" s="2">
        <v>45</v>
      </c>
      <c r="M82" s="3">
        <v>4068</v>
      </c>
      <c r="N82" s="5"/>
      <c r="O82" s="2">
        <v>5.0999999999999996</v>
      </c>
      <c r="P82" s="6">
        <v>0.53830369357045138</v>
      </c>
      <c r="Q82" s="6">
        <v>0.5682242990654206</v>
      </c>
      <c r="R82" s="6">
        <v>1.1094924812030074</v>
      </c>
      <c r="S82" s="21">
        <v>0.318</v>
      </c>
      <c r="T82" s="21">
        <v>0.38800000000000001</v>
      </c>
      <c r="U82" s="21">
        <v>0.29399999999999998</v>
      </c>
      <c r="V82" s="8">
        <v>4.35675213617768</v>
      </c>
      <c r="W82" s="8">
        <v>9.5707725617298696</v>
      </c>
      <c r="X82" s="8">
        <v>26.082640113672799</v>
      </c>
      <c r="Y82" s="8">
        <v>6.5706305012169803</v>
      </c>
      <c r="Z82" s="8">
        <v>66.624613496115302</v>
      </c>
      <c r="AA82" s="8">
        <v>46.912721992464398</v>
      </c>
      <c r="AB82" s="8">
        <v>45.153774547827503</v>
      </c>
      <c r="AC82" s="8">
        <v>28.140057612411901</v>
      </c>
      <c r="AD82" s="8">
        <v>28.424141977415101</v>
      </c>
      <c r="AE82" s="8">
        <v>31.993244640728999</v>
      </c>
      <c r="AF82" s="8">
        <v>35.719138117340798</v>
      </c>
      <c r="AG82" s="8">
        <v>28.961889594235501</v>
      </c>
      <c r="AH82" s="8">
        <v>27.391671832272099</v>
      </c>
      <c r="AI82" s="8">
        <v>25.430334899257701</v>
      </c>
      <c r="AJ82" s="8">
        <v>25.593196737313001</v>
      </c>
      <c r="AK82" s="8">
        <v>24.3987226163086</v>
      </c>
      <c r="AL82" s="8">
        <v>233.574230895076</v>
      </c>
      <c r="AM82" s="8">
        <v>3.7697104379038202</v>
      </c>
      <c r="AN82" s="6">
        <v>10.450807193944399</v>
      </c>
      <c r="AO82" s="6">
        <v>5.3834812035611099</v>
      </c>
      <c r="AP82" s="6">
        <v>9.69734023004027</v>
      </c>
      <c r="AQ82" s="6">
        <v>6.6211783812617</v>
      </c>
      <c r="AR82" s="6">
        <v>8.5621245898193603</v>
      </c>
      <c r="AS82" s="6">
        <v>21.290357940556401</v>
      </c>
      <c r="AT82" s="6">
        <v>7.6226994980222997</v>
      </c>
      <c r="AU82" s="6">
        <v>4.3306203339613498</v>
      </c>
      <c r="AV82" s="6">
        <v>4.7662823496992104</v>
      </c>
      <c r="AW82" s="6">
        <v>4.0128813751946497</v>
      </c>
      <c r="AX82" s="6">
        <v>4.0004753680818403</v>
      </c>
      <c r="AY82" s="6">
        <v>2.3725168815242799</v>
      </c>
      <c r="AZ82" s="6">
        <v>2.7774938264778202</v>
      </c>
      <c r="BA82" s="6">
        <v>2.34598914291074</v>
      </c>
      <c r="BB82" s="6">
        <v>1.53577129540552</v>
      </c>
      <c r="BC82" s="6">
        <v>1.2945800401007801</v>
      </c>
      <c r="BD82" s="6">
        <f>IF(Table3[[#This Row],[C26TT(S) ppm]]=0,"",Table3[[#This Row],[C24TET ppm]]/Table3[[#This Row],[C26TT(S) ppm]])</f>
        <v>0.13396242786088297</v>
      </c>
      <c r="BE82" s="22">
        <f t="shared" si="2"/>
        <v>0.87743798228352132</v>
      </c>
      <c r="BF82" s="6">
        <f>IF(SUM(Table3[[#This Row],[C31H (S) ppm]:[C35H (R) ppm]])=0,"",SUM(Table3[[#This Row],[C31H (S) ppm]:[C31H (R) ppm]])/SUM(Table3[[#This Row],[C31H (S) ppm]:[C35H (R) ppm]]))</f>
        <v>0.34094566590185704</v>
      </c>
      <c r="BG82" s="6">
        <f>IF(SUM(Table3[[#This Row],[C31H (S) ppm]:[C35H (R) ppm]])=0,"",SUM(Table3[[#This Row],[C32H (S) ppm]:[C32H (R) ppm]])/SUM(Table3[[#This Row],[C31H (S) ppm]:[C35H (R) ppm]]))</f>
        <v>0.25040891269690402</v>
      </c>
      <c r="BH82" s="6">
        <f>IF(SUM(Table3[[#This Row],[C31H (S) ppm]:[C35H (R) ppm]])=0,"",SUM(Table3[[#This Row],[C33H (S) ppm]:[C33H (R) ppm]])/SUM(Table3[[#This Row],[C31H (S) ppm]:[C35H (R) ppm]]))</f>
        <v>0.18177745738179166</v>
      </c>
      <c r="BI82" s="6">
        <f>IF(SUM(Table3[[#This Row],[C31H (S) ppm]:[C35H (R) ppm]])=0,"",SUM(Table3[[#This Row],[C34H (S) ppm]:[C34H (R) ppm]])/SUM(Table3[[#This Row],[C31H (S) ppm]:[C35H (R) ppm]]))</f>
        <v>0.14613758665278856</v>
      </c>
      <c r="BJ82" s="6">
        <f>IF(SUM(Table3[[#This Row],[C31H (S) ppm]:[C35H (R) ppm]])=0,"",SUM(Table3[[#This Row],[C35H (S) ppm]:[C35H (R) ppm]])/SUM(Table3[[#This Row],[C31H (S) ppm]:[C35H (R) ppm]]))</f>
        <v>8.0730377366658765E-2</v>
      </c>
      <c r="BK82" s="6">
        <f>IF(Table3[[#This Row],[C34H (S) ppm]]=0,"",Table3[[#This Row],[C35H (S) ppm]]/Table3[[#This Row],[C34H (S) ppm]])</f>
        <v>0.55293418864338351</v>
      </c>
      <c r="BL82" s="6">
        <f>Table3[[#This Row],[C35HHI]]</f>
        <v>8.0730377366658765E-2</v>
      </c>
      <c r="BM82" s="6">
        <f>IF(SUM(Table3[[#This Row],[C31H (S) ppm]:[C35H (R) ppm]])=0,"",Table3[[#This Row],[C29H ppm]]/Table3[[#This Row],[C30H ppm]])</f>
        <v>0.45548037553505033</v>
      </c>
      <c r="BN82" s="6">
        <f>IF(SUM(Table3[[#This Row],[C31H (S) ppm]:[C35H (R) ppm]])=0,"",SUM(Table3[[#This Row],[C31H (S) ppm]:[C35H (R) ppm]])/Table3[[#This Row],[C30H ppm]])</f>
        <v>1.6467224369484814</v>
      </c>
      <c r="BO82" s="21">
        <v>0.369202063680376</v>
      </c>
      <c r="BP82" s="21">
        <v>0.29389088139317598</v>
      </c>
      <c r="BQ82" s="21">
        <v>0.33690705492644801</v>
      </c>
      <c r="BR82" s="6">
        <v>7.6568279686875407E-2</v>
      </c>
      <c r="BS82" s="6">
        <v>0.28745275039893597</v>
      </c>
      <c r="BT82" s="6">
        <v>5.7999019252499839E-2</v>
      </c>
      <c r="BU82" s="6">
        <v>0.58962319195860757</v>
      </c>
      <c r="BV82" s="6">
        <v>0.85302930984088177</v>
      </c>
      <c r="BW82" s="6">
        <v>0.92868381181250836</v>
      </c>
      <c r="BX82" s="7">
        <v>0.46327721361125956</v>
      </c>
      <c r="BY82" s="7">
        <v>0.44517192232317826</v>
      </c>
      <c r="BZ82" s="7">
        <v>9.1550864065562079E-2</v>
      </c>
      <c r="CA82" s="21">
        <v>0.90047393364928907</v>
      </c>
      <c r="CB82" s="6">
        <v>0.73642830400599035</v>
      </c>
      <c r="CC82" s="8">
        <v>119.28483337335038</v>
      </c>
      <c r="CD82" s="8">
        <v>24.059697899741227</v>
      </c>
      <c r="CE82" s="6">
        <v>1.0495587236931432</v>
      </c>
      <c r="CF82" s="6">
        <v>3.3875614302660564</v>
      </c>
      <c r="CG82" s="6">
        <v>0.96091909820698929</v>
      </c>
      <c r="CH82" s="8">
        <v>7.2361335955393598</v>
      </c>
      <c r="CI82" s="8">
        <v>6.1455379746081302</v>
      </c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</row>
    <row r="83" spans="1:115" x14ac:dyDescent="0.3">
      <c r="A83" s="1">
        <v>81</v>
      </c>
      <c r="B83" s="2" t="s">
        <v>236</v>
      </c>
      <c r="C83" s="2">
        <v>3501724889</v>
      </c>
      <c r="D83" s="2" t="s">
        <v>65</v>
      </c>
      <c r="E83" s="2" t="s">
        <v>61</v>
      </c>
      <c r="F83" s="2" t="s">
        <v>9</v>
      </c>
      <c r="G83" s="2" t="s">
        <v>275</v>
      </c>
      <c r="H83" s="2">
        <v>35.697415399999997</v>
      </c>
      <c r="I83" s="2">
        <v>-98.011652699999999</v>
      </c>
      <c r="J83" s="3">
        <v>9217</v>
      </c>
      <c r="K83" s="3">
        <v>2809.3415101010719</v>
      </c>
      <c r="L83" s="2">
        <v>44</v>
      </c>
      <c r="M83" s="3">
        <v>1852</v>
      </c>
      <c r="N83" s="2">
        <v>-31.4</v>
      </c>
      <c r="O83" s="2">
        <v>7</v>
      </c>
      <c r="P83" s="6">
        <v>0.50019523623584528</v>
      </c>
      <c r="Q83" s="6">
        <v>0.45388459791004093</v>
      </c>
      <c r="R83" s="6">
        <v>1.2822822822822821</v>
      </c>
      <c r="S83" s="21">
        <v>0.34799999999999998</v>
      </c>
      <c r="T83" s="21">
        <v>0.32900000000000001</v>
      </c>
      <c r="U83" s="21">
        <v>0.32400000000000001</v>
      </c>
      <c r="V83" s="8">
        <v>2.7414036468716501</v>
      </c>
      <c r="W83" s="8">
        <v>3.3577411087792401</v>
      </c>
      <c r="X83" s="8">
        <v>9.7239974820867907</v>
      </c>
      <c r="Y83" s="8">
        <v>4.1923447233436502</v>
      </c>
      <c r="Z83" s="8">
        <v>29.484007276820499</v>
      </c>
      <c r="AA83" s="8">
        <v>21.848441880947799</v>
      </c>
      <c r="AB83" s="8">
        <v>20.916724251324698</v>
      </c>
      <c r="AC83" s="8">
        <v>14.6600817167963</v>
      </c>
      <c r="AD83" s="8">
        <v>14.7087348768158</v>
      </c>
      <c r="AE83" s="8">
        <v>17.301294468924201</v>
      </c>
      <c r="AF83" s="8">
        <v>19.848277780698002</v>
      </c>
      <c r="AG83" s="8">
        <v>15.7452587207103</v>
      </c>
      <c r="AH83" s="8">
        <v>15.8920835731804</v>
      </c>
      <c r="AI83" s="8">
        <v>14.6403704563141</v>
      </c>
      <c r="AJ83" s="8">
        <v>15.9038141769796</v>
      </c>
      <c r="AK83" s="8">
        <v>15.5256464331913</v>
      </c>
      <c r="AL83" s="8">
        <v>128.05521332391501</v>
      </c>
      <c r="AM83" s="8">
        <v>1.29969320945474</v>
      </c>
      <c r="AN83" s="6">
        <v>6.9224985288668996</v>
      </c>
      <c r="AO83" s="6">
        <v>1.8091091023075301</v>
      </c>
      <c r="AP83" s="6">
        <v>2.0624709138717301</v>
      </c>
      <c r="AQ83" s="6">
        <v>2.43833099789618</v>
      </c>
      <c r="AR83" s="6">
        <v>5.5732867869812104</v>
      </c>
      <c r="AS83" s="6">
        <v>4.2755166273296101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f>IF(Table3[[#This Row],[C26TT(S) ppm]]=0,"",Table3[[#This Row],[C24TET ppm]]/Table3[[#This Row],[C26TT(S) ppm]])</f>
        <v>8.8655249988522214E-2</v>
      </c>
      <c r="BE83" s="22">
        <f t="shared" si="2"/>
        <v>0.94045504088680443</v>
      </c>
      <c r="BF83" s="6" t="str">
        <f>IF(SUM(Table3[[#This Row],[C31H (S) ppm]:[C35H (R) ppm]])=0,"",SUM(Table3[[#This Row],[C31H (S) ppm]:[C31H (R) ppm]])/SUM(Table3[[#This Row],[C31H (S) ppm]:[C35H (R) ppm]]))</f>
        <v/>
      </c>
      <c r="BG83" s="6" t="str">
        <f>IF(SUM(Table3[[#This Row],[C31H (S) ppm]:[C35H (R) ppm]])=0,"",SUM(Table3[[#This Row],[C32H (S) ppm]:[C32H (R) ppm]])/SUM(Table3[[#This Row],[C31H (S) ppm]:[C35H (R) ppm]]))</f>
        <v/>
      </c>
      <c r="BH83" s="6" t="str">
        <f>IF(SUM(Table3[[#This Row],[C31H (S) ppm]:[C35H (R) ppm]])=0,"",SUM(Table3[[#This Row],[C33H (S) ppm]:[C33H (R) ppm]])/SUM(Table3[[#This Row],[C31H (S) ppm]:[C35H (R) ppm]]))</f>
        <v/>
      </c>
      <c r="BI83" s="6" t="str">
        <f>IF(SUM(Table3[[#This Row],[C31H (S) ppm]:[C35H (R) ppm]])=0,"",SUM(Table3[[#This Row],[C34H (S) ppm]:[C34H (R) ppm]])/SUM(Table3[[#This Row],[C31H (S) ppm]:[C35H (R) ppm]]))</f>
        <v/>
      </c>
      <c r="BJ83" s="6" t="str">
        <f>IF(SUM(Table3[[#This Row],[C31H (S) ppm]:[C35H (R) ppm]])=0,"",SUM(Table3[[#This Row],[C35H (S) ppm]:[C35H (R) ppm]])/SUM(Table3[[#This Row],[C31H (S) ppm]:[C35H (R) ppm]]))</f>
        <v/>
      </c>
      <c r="BK83" s="6" t="str">
        <f>IF(Table3[[#This Row],[C34H (S) ppm]]=0,"",Table3[[#This Row],[C35H (S) ppm]]/Table3[[#This Row],[C34H (S) ppm]])</f>
        <v/>
      </c>
      <c r="BL83" s="6" t="str">
        <f>Table3[[#This Row],[C35HHI]]</f>
        <v/>
      </c>
      <c r="BM83" s="6" t="str">
        <f>IF(SUM(Table3[[#This Row],[C31H (S) ppm]:[C35H (R) ppm]])=0,"",Table3[[#This Row],[C29H ppm]]/Table3[[#This Row],[C30H ppm]])</f>
        <v/>
      </c>
      <c r="BN83" s="6" t="str">
        <f>IF(SUM(Table3[[#This Row],[C31H (S) ppm]:[C35H (R) ppm]])=0,"",SUM(Table3[[#This Row],[C31H (S) ppm]:[C35H (R) ppm]])/Table3[[#This Row],[C30H ppm]])</f>
        <v/>
      </c>
      <c r="BO83" s="21">
        <v>0.34744054816606201</v>
      </c>
      <c r="BP83" s="21">
        <v>0.190437803497054</v>
      </c>
      <c r="BQ83" s="21">
        <v>0.46212164833688402</v>
      </c>
      <c r="BR83" s="6">
        <v>0.124132134151467</v>
      </c>
      <c r="BS83" s="6">
        <v>0.42158476756597102</v>
      </c>
      <c r="BT83" s="6">
        <v>5.4394247350569309E-2</v>
      </c>
      <c r="BU83" s="6">
        <v>0.75736601082411714</v>
      </c>
      <c r="BV83" s="6">
        <v>0.89193488541940591</v>
      </c>
      <c r="BW83" s="6">
        <v>0.95424970179812951</v>
      </c>
      <c r="BX83" s="7">
        <v>0.43878459554810006</v>
      </c>
      <c r="BY83" s="7">
        <v>0.47991984497344908</v>
      </c>
      <c r="BZ83" s="7">
        <v>8.1295559478450866E-2</v>
      </c>
      <c r="CA83" s="21">
        <v>0.93454200653792385</v>
      </c>
      <c r="CB83" s="6">
        <v>0.78942185975446377</v>
      </c>
      <c r="CC83" s="8">
        <v>122.79516991559612</v>
      </c>
      <c r="CD83" s="8">
        <v>26.498936973487854</v>
      </c>
      <c r="CE83" s="6">
        <v>1.2747180455089788</v>
      </c>
      <c r="CF83" s="6">
        <v>3.3562020384240734</v>
      </c>
      <c r="CG83" s="6">
        <v>1.0937481621795899</v>
      </c>
      <c r="CH83" s="8">
        <v>3.9057141501850601</v>
      </c>
      <c r="CI83" s="8">
        <v>5.3757886106734398</v>
      </c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</row>
    <row r="84" spans="1:115" x14ac:dyDescent="0.3">
      <c r="A84" s="1">
        <v>82</v>
      </c>
      <c r="B84" s="2" t="s">
        <v>98</v>
      </c>
      <c r="C84" s="2">
        <v>3507324895</v>
      </c>
      <c r="D84" s="2" t="s">
        <v>75</v>
      </c>
      <c r="E84" s="2" t="s">
        <v>61</v>
      </c>
      <c r="F84" s="2" t="s">
        <v>9</v>
      </c>
      <c r="G84" s="2" t="s">
        <v>275</v>
      </c>
      <c r="H84" s="2">
        <v>35.896896099999999</v>
      </c>
      <c r="I84" s="2">
        <v>-97.997381200000007</v>
      </c>
      <c r="J84" s="3">
        <v>8161</v>
      </c>
      <c r="K84" s="3">
        <v>2487.4727204008732</v>
      </c>
      <c r="L84" s="2">
        <v>41</v>
      </c>
      <c r="M84" s="3">
        <v>3786</v>
      </c>
      <c r="N84" s="5"/>
      <c r="O84" s="2">
        <v>4.9000000000000004</v>
      </c>
      <c r="P84" s="6">
        <v>0.59523809523809523</v>
      </c>
      <c r="Q84" s="6">
        <v>0.53822152886115437</v>
      </c>
      <c r="R84" s="6">
        <v>1.2560386473429952</v>
      </c>
      <c r="S84" s="21">
        <v>0.32500000000000001</v>
      </c>
      <c r="T84" s="21">
        <v>0.40200000000000002</v>
      </c>
      <c r="U84" s="21">
        <v>0.27300000000000002</v>
      </c>
      <c r="V84" s="8">
        <v>4.2284071836693702</v>
      </c>
      <c r="W84" s="8">
        <v>14.1245164399944</v>
      </c>
      <c r="X84" s="8">
        <v>34.691537171199002</v>
      </c>
      <c r="Y84" s="8">
        <v>8.0977749848825802</v>
      </c>
      <c r="Z84" s="8">
        <v>82.911680783233606</v>
      </c>
      <c r="AA84" s="8">
        <v>60.148069408610098</v>
      </c>
      <c r="AB84" s="8">
        <v>60.644964352628001</v>
      </c>
      <c r="AC84" s="8">
        <v>33.481206753827898</v>
      </c>
      <c r="AD84" s="8">
        <v>34.462509952400502</v>
      </c>
      <c r="AE84" s="8">
        <v>41.558965387259299</v>
      </c>
      <c r="AF84" s="8">
        <v>41.384088987590502</v>
      </c>
      <c r="AG84" s="8">
        <v>37.576840897777402</v>
      </c>
      <c r="AH84" s="8">
        <v>35.7951346298915</v>
      </c>
      <c r="AI84" s="8">
        <v>35.846399078592498</v>
      </c>
      <c r="AJ84" s="8">
        <v>34.313548139406599</v>
      </c>
      <c r="AK84" s="8">
        <v>28.581906687037002</v>
      </c>
      <c r="AL84" s="8">
        <v>322.00279480602097</v>
      </c>
      <c r="AM84" s="8">
        <v>5.5007318180740699</v>
      </c>
      <c r="AN84" s="6">
        <v>12.922468650810099</v>
      </c>
      <c r="AO84" s="6">
        <v>4.8878800794425796</v>
      </c>
      <c r="AP84" s="6">
        <v>15.748915519516499</v>
      </c>
      <c r="AQ84" s="6">
        <v>10.100288590563499</v>
      </c>
      <c r="AR84" s="6">
        <v>9.4202346186900208</v>
      </c>
      <c r="AS84" s="6">
        <v>34.577902022365002</v>
      </c>
      <c r="AT84" s="6">
        <v>10.3136290135539</v>
      </c>
      <c r="AU84" s="6">
        <v>5.4308942031363401</v>
      </c>
      <c r="AV84" s="6">
        <v>7.6944360910642899</v>
      </c>
      <c r="AW84" s="6">
        <v>4.7308866269949501</v>
      </c>
      <c r="AX84" s="6">
        <v>5.9333108992786903</v>
      </c>
      <c r="AY84" s="6">
        <v>4.3035783091818702</v>
      </c>
      <c r="AZ84" s="6">
        <v>4.0739863657342701</v>
      </c>
      <c r="BA84" s="6">
        <v>2.36971012195729</v>
      </c>
      <c r="BB84" s="6">
        <v>2.3410974064032799</v>
      </c>
      <c r="BC84" s="6">
        <v>2.0518328917016202</v>
      </c>
      <c r="BD84" s="6">
        <f>IF(Table3[[#This Row],[C26TT(S) ppm]]=0,"",Table3[[#This Row],[C24TET ppm]]/Table3[[#This Row],[C26TT(S) ppm]])</f>
        <v>0.16429311698704446</v>
      </c>
      <c r="BE84" s="22">
        <f t="shared" si="2"/>
        <v>0.86921340463873531</v>
      </c>
      <c r="BF84" s="6">
        <f>IF(SUM(Table3[[#This Row],[C31H (S) ppm]:[C35H (R) ppm]])=0,"",SUM(Table3[[#This Row],[C31H (S) ppm]:[C31H (R) ppm]])/SUM(Table3[[#This Row],[C31H (S) ppm]:[C35H (R) ppm]]))</f>
        <v>0.31972884465908136</v>
      </c>
      <c r="BG84" s="6">
        <f>IF(SUM(Table3[[#This Row],[C31H (S) ppm]:[C35H (R) ppm]])=0,"",SUM(Table3[[#This Row],[C32H (S) ppm]:[C32H (R) ppm]])/SUM(Table3[[#This Row],[C31H (S) ppm]:[C35H (R) ppm]]))</f>
        <v>0.25232482574956316</v>
      </c>
      <c r="BH84" s="6">
        <f>IF(SUM(Table3[[#This Row],[C31H (S) ppm]:[C35H (R) ppm]])=0,"",SUM(Table3[[#This Row],[C33H (S) ppm]:[C33H (R) ppm]])/SUM(Table3[[#This Row],[C31H (S) ppm]:[C35H (R) ppm]]))</f>
        <v>0.20788363766103027</v>
      </c>
      <c r="BI84" s="6">
        <f>IF(SUM(Table3[[#This Row],[C31H (S) ppm]:[C35H (R) ppm]])=0,"",SUM(Table3[[#This Row],[C34H (S) ppm]:[C34H (R) ppm]])/SUM(Table3[[#This Row],[C31H (S) ppm]:[C35H (R) ppm]]))</f>
        <v>0.1308541138393709</v>
      </c>
      <c r="BJ84" s="6">
        <f>IF(SUM(Table3[[#This Row],[C31H (S) ppm]:[C35H (R) ppm]])=0,"",SUM(Table3[[#This Row],[C35H (S) ppm]:[C35H (R) ppm]])/SUM(Table3[[#This Row],[C31H (S) ppm]:[C35H (R) ppm]]))</f>
        <v>8.9208578090954255E-2</v>
      </c>
      <c r="BK84" s="6">
        <f>IF(Table3[[#This Row],[C34H (S) ppm]]=0,"",Table3[[#This Row],[C35H (S) ppm]]/Table3[[#This Row],[C34H (S) ppm]])</f>
        <v>0.57464537095507318</v>
      </c>
      <c r="BL84" s="6">
        <f>Table3[[#This Row],[C35HHI]]</f>
        <v>8.9208578090954255E-2</v>
      </c>
      <c r="BM84" s="6">
        <f>IF(SUM(Table3[[#This Row],[C31H (S) ppm]:[C35H (R) ppm]])=0,"",Table3[[#This Row],[C29H ppm]]/Table3[[#This Row],[C30H ppm]])</f>
        <v>0.45546185853988752</v>
      </c>
      <c r="BN84" s="6">
        <f>IF(SUM(Table3[[#This Row],[C31H (S) ppm]:[C35H (R) ppm]])=0,"",SUM(Table3[[#This Row],[C31H (S) ppm]:[C35H (R) ppm]])/Table3[[#This Row],[C30H ppm]])</f>
        <v>1.424128100575792</v>
      </c>
      <c r="BO84" s="21">
        <v>0.34823800611008099</v>
      </c>
      <c r="BP84" s="21">
        <v>0.260507376912329</v>
      </c>
      <c r="BQ84" s="21">
        <v>0.39125461697759001</v>
      </c>
      <c r="BR84" s="6">
        <v>8.1152075531111798E-2</v>
      </c>
      <c r="BS84" s="6">
        <v>0.267293761550987</v>
      </c>
      <c r="BT84" s="6">
        <v>4.2467782165573308E-2</v>
      </c>
      <c r="BU84" s="6">
        <v>0.55939011062929811</v>
      </c>
      <c r="BV84" s="6">
        <v>0.85038515537003379</v>
      </c>
      <c r="BW84" s="6">
        <v>0.95046582254763901</v>
      </c>
      <c r="BX84" s="7">
        <v>0.44818823194896124</v>
      </c>
      <c r="BY84" s="7">
        <v>0.47788381226564303</v>
      </c>
      <c r="BZ84" s="7">
        <v>7.3927955785395669E-2</v>
      </c>
      <c r="CA84" s="21">
        <v>0.9656218402426695</v>
      </c>
      <c r="CB84" s="6">
        <v>0.78449942017781216</v>
      </c>
      <c r="CC84" s="8">
        <v>117.45454092354663</v>
      </c>
      <c r="CD84" s="8">
        <v>25.332542015223456</v>
      </c>
      <c r="CE84" s="6">
        <v>1.0786214953271027</v>
      </c>
      <c r="CF84" s="6">
        <v>3.3125153978812518</v>
      </c>
      <c r="CG84" s="6">
        <v>1.0662569389373513</v>
      </c>
      <c r="CH84" s="8">
        <v>13.483930446374201</v>
      </c>
      <c r="CI84" s="8">
        <v>7.9443238619171597</v>
      </c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</row>
    <row r="85" spans="1:115" x14ac:dyDescent="0.3">
      <c r="A85" s="1">
        <v>83</v>
      </c>
      <c r="B85" s="2" t="s">
        <v>99</v>
      </c>
      <c r="C85" s="2">
        <v>3501724901</v>
      </c>
      <c r="D85" s="2" t="s">
        <v>65</v>
      </c>
      <c r="E85" s="2" t="s">
        <v>61</v>
      </c>
      <c r="F85" s="2" t="s">
        <v>9</v>
      </c>
      <c r="G85" s="2" t="s">
        <v>275</v>
      </c>
      <c r="H85" s="2">
        <v>35.580727199999998</v>
      </c>
      <c r="I85" s="2">
        <v>-97.9910055</v>
      </c>
      <c r="J85" s="3">
        <v>9960</v>
      </c>
      <c r="K85" s="3">
        <v>3035.807902854147</v>
      </c>
      <c r="L85" s="5"/>
      <c r="M85" s="3">
        <v>7717</v>
      </c>
      <c r="N85" s="2">
        <v>-30.32</v>
      </c>
      <c r="O85" s="2">
        <v>17.899999999999999</v>
      </c>
      <c r="P85" s="6">
        <v>0.36347358997314233</v>
      </c>
      <c r="Q85" s="6">
        <v>0.29309407286568784</v>
      </c>
      <c r="R85" s="6">
        <v>1.5064935064935066</v>
      </c>
      <c r="S85" s="21">
        <v>0.34200000000000003</v>
      </c>
      <c r="T85" s="21">
        <v>0.308</v>
      </c>
      <c r="U85" s="21">
        <v>0.35</v>
      </c>
      <c r="V85" s="8">
        <v>7.3211421579967801</v>
      </c>
      <c r="W85" s="8">
        <v>1.19596707763163</v>
      </c>
      <c r="X85" s="8">
        <v>3.5342276669083299</v>
      </c>
      <c r="Y85" s="8">
        <v>1.3140102042693</v>
      </c>
      <c r="Z85" s="8">
        <v>0.58077799083725901</v>
      </c>
      <c r="AA85" s="8">
        <v>4.5666573419533698</v>
      </c>
      <c r="AB85" s="8">
        <v>3.4489984967529699</v>
      </c>
      <c r="AC85" s="8">
        <v>3.4123610851643198</v>
      </c>
      <c r="AD85" s="8">
        <v>1.9585285796009499</v>
      </c>
      <c r="AE85" s="8">
        <v>0.48707914164884802</v>
      </c>
      <c r="AF85" s="8">
        <v>2.5985459255036099</v>
      </c>
      <c r="AG85" s="8">
        <v>3.2983350062965999</v>
      </c>
      <c r="AH85" s="8">
        <v>2.9063582606473499</v>
      </c>
      <c r="AI85" s="8">
        <v>1.26798354849545</v>
      </c>
      <c r="AJ85" s="8">
        <v>2.0956889817703499</v>
      </c>
      <c r="AK85" s="8">
        <v>3.0244981836168301</v>
      </c>
      <c r="AL85" s="8">
        <v>0</v>
      </c>
      <c r="AM85" s="8">
        <v>2.3860779771889802</v>
      </c>
      <c r="AN85" s="6">
        <v>2.85936364155544</v>
      </c>
      <c r="AO85" s="6">
        <v>3.09356236636056</v>
      </c>
      <c r="AP85" s="6">
        <v>0.58992524419294601</v>
      </c>
      <c r="AQ85" s="6">
        <v>0.37494059125135398</v>
      </c>
      <c r="AR85" s="6">
        <v>0.49942067395414003</v>
      </c>
      <c r="AS85" s="6">
        <v>0.40054322101409601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f>IF(Table3[[#This Row],[C26TT(S) ppm]]=0,"",Table3[[#This Row],[C24TET ppm]]/Table3[[#This Row],[C26TT(S) ppm]])</f>
        <v>0.69924545428757878</v>
      </c>
      <c r="BE85" s="22">
        <f t="shared" si="2"/>
        <v>0.84619471655570633</v>
      </c>
      <c r="BF85" s="6" t="str">
        <f>IF(SUM(Table3[[#This Row],[C31H (S) ppm]:[C35H (R) ppm]])=0,"",SUM(Table3[[#This Row],[C31H (S) ppm]:[C31H (R) ppm]])/SUM(Table3[[#This Row],[C31H (S) ppm]:[C35H (R) ppm]]))</f>
        <v/>
      </c>
      <c r="BG85" s="6" t="str">
        <f>IF(SUM(Table3[[#This Row],[C31H (S) ppm]:[C35H (R) ppm]])=0,"",SUM(Table3[[#This Row],[C32H (S) ppm]:[C32H (R) ppm]])/SUM(Table3[[#This Row],[C31H (S) ppm]:[C35H (R) ppm]]))</f>
        <v/>
      </c>
      <c r="BH85" s="6" t="str">
        <f>IF(SUM(Table3[[#This Row],[C31H (S) ppm]:[C35H (R) ppm]])=0,"",SUM(Table3[[#This Row],[C33H (S) ppm]:[C33H (R) ppm]])/SUM(Table3[[#This Row],[C31H (S) ppm]:[C35H (R) ppm]]))</f>
        <v/>
      </c>
      <c r="BI85" s="6" t="str">
        <f>IF(SUM(Table3[[#This Row],[C31H (S) ppm]:[C35H (R) ppm]])=0,"",SUM(Table3[[#This Row],[C34H (S) ppm]:[C34H (R) ppm]])/SUM(Table3[[#This Row],[C31H (S) ppm]:[C35H (R) ppm]]))</f>
        <v/>
      </c>
      <c r="BJ85" s="6" t="str">
        <f>IF(SUM(Table3[[#This Row],[C31H (S) ppm]:[C35H (R) ppm]])=0,"",SUM(Table3[[#This Row],[C35H (S) ppm]:[C35H (R) ppm]])/SUM(Table3[[#This Row],[C31H (S) ppm]:[C35H (R) ppm]]))</f>
        <v/>
      </c>
      <c r="BK85" s="6" t="str">
        <f>IF(Table3[[#This Row],[C34H (S) ppm]]=0,"",Table3[[#This Row],[C35H (S) ppm]]/Table3[[#This Row],[C34H (S) ppm]])</f>
        <v/>
      </c>
      <c r="BL85" s="6" t="str">
        <f>Table3[[#This Row],[C35HHI]]</f>
        <v/>
      </c>
      <c r="BM85" s="6" t="str">
        <f>IF(SUM(Table3[[#This Row],[C31H (S) ppm]:[C35H (R) ppm]])=0,"",Table3[[#This Row],[C29H ppm]]/Table3[[#This Row],[C30H ppm]])</f>
        <v/>
      </c>
      <c r="BN85" s="6" t="str">
        <f>IF(SUM(Table3[[#This Row],[C31H (S) ppm]:[C35H (R) ppm]])=0,"",SUM(Table3[[#This Row],[C31H (S) ppm]:[C35H (R) ppm]])/Table3[[#This Row],[C30H ppm]])</f>
        <v/>
      </c>
      <c r="BO85" s="21">
        <v>0.306807943906929</v>
      </c>
      <c r="BP85" s="21">
        <v>0.23767088409260101</v>
      </c>
      <c r="BQ85" s="21">
        <v>0.45552117200046999</v>
      </c>
      <c r="BR85" s="6">
        <v>9.4587884806355493E-2</v>
      </c>
      <c r="BS85" s="6">
        <v>0.45761565019255201</v>
      </c>
      <c r="BT85" s="6">
        <v>3.7189974486266583E-2</v>
      </c>
      <c r="BU85" s="6">
        <v>0.88225992392639863</v>
      </c>
      <c r="BV85" s="6">
        <v>1.0328368165150488</v>
      </c>
      <c r="BW85" s="6">
        <v>0.98271406138990602</v>
      </c>
      <c r="BX85" s="7">
        <v>0.42149653520947683</v>
      </c>
      <c r="BY85" s="7">
        <v>0.46854139735955419</v>
      </c>
      <c r="BZ85" s="7">
        <v>0.10996206743096909</v>
      </c>
      <c r="CA85" s="21">
        <v>1.0039022150809136</v>
      </c>
      <c r="CB85" s="6">
        <v>0.8785775179637072</v>
      </c>
      <c r="CC85" s="8">
        <v>123.25427361229873</v>
      </c>
      <c r="CD85" s="8">
        <v>28.753868962467813</v>
      </c>
      <c r="CE85" s="6">
        <v>2.0805233342325327</v>
      </c>
      <c r="CF85" s="6">
        <v>3.0648738563903524</v>
      </c>
      <c r="CG85" s="6">
        <v>1.1116138763197587</v>
      </c>
      <c r="CH85" s="8">
        <v>0.719341939817849</v>
      </c>
      <c r="CI85" s="8">
        <v>5.6045822415513697</v>
      </c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</row>
    <row r="86" spans="1:115" x14ac:dyDescent="0.3">
      <c r="A86" s="1">
        <v>84</v>
      </c>
      <c r="B86" s="2" t="s">
        <v>100</v>
      </c>
      <c r="C86" s="2">
        <v>3507325270</v>
      </c>
      <c r="D86" s="2" t="s">
        <v>75</v>
      </c>
      <c r="E86" s="2" t="s">
        <v>61</v>
      </c>
      <c r="F86" s="2" t="s">
        <v>9</v>
      </c>
      <c r="G86" s="2" t="s">
        <v>275</v>
      </c>
      <c r="H86" s="2">
        <v>35.926982000000002</v>
      </c>
      <c r="I86" s="2">
        <v>-97.978056199999997</v>
      </c>
      <c r="J86" s="3">
        <v>7984</v>
      </c>
      <c r="K86" s="3">
        <v>2433.5231221272602</v>
      </c>
      <c r="L86" s="2">
        <v>40</v>
      </c>
      <c r="M86" s="3">
        <v>3579</v>
      </c>
      <c r="N86" s="5"/>
      <c r="O86" s="2">
        <v>5.3</v>
      </c>
      <c r="P86" s="6">
        <v>0.60898158586997364</v>
      </c>
      <c r="Q86" s="6">
        <v>0.58450404427415925</v>
      </c>
      <c r="R86" s="6">
        <v>1.1802621995630007</v>
      </c>
      <c r="S86" s="21">
        <v>0.29699999999999999</v>
      </c>
      <c r="T86" s="21">
        <v>0.42699999999999999</v>
      </c>
      <c r="U86" s="21">
        <v>0.27600000000000002</v>
      </c>
      <c r="V86" s="8">
        <v>4.6660695756408304</v>
      </c>
      <c r="W86" s="8">
        <v>13.054640126185699</v>
      </c>
      <c r="X86" s="8">
        <v>31.1782304117488</v>
      </c>
      <c r="Y86" s="8">
        <v>7.1365292344488003</v>
      </c>
      <c r="Z86" s="8">
        <v>69.488526831390999</v>
      </c>
      <c r="AA86" s="8">
        <v>49.908521960412799</v>
      </c>
      <c r="AB86" s="8">
        <v>51.093997440453698</v>
      </c>
      <c r="AC86" s="8">
        <v>25.863165188029399</v>
      </c>
      <c r="AD86" s="8">
        <v>26.2360783934651</v>
      </c>
      <c r="AE86" s="8">
        <v>32.776745629304699</v>
      </c>
      <c r="AF86" s="8">
        <v>33.554367216018697</v>
      </c>
      <c r="AG86" s="8">
        <v>31.129474974995698</v>
      </c>
      <c r="AH86" s="8">
        <v>29.244293091822701</v>
      </c>
      <c r="AI86" s="8">
        <v>28.9421964143996</v>
      </c>
      <c r="AJ86" s="8">
        <v>26.1877905328274</v>
      </c>
      <c r="AK86" s="8">
        <v>21.7192931193734</v>
      </c>
      <c r="AL86" s="8">
        <v>265.829773641207</v>
      </c>
      <c r="AM86" s="8">
        <v>5.1371312583764199</v>
      </c>
      <c r="AN86" s="6">
        <v>11.9383234042942</v>
      </c>
      <c r="AO86" s="6">
        <v>4.45034695879521</v>
      </c>
      <c r="AP86" s="6">
        <v>16.031527224816099</v>
      </c>
      <c r="AQ86" s="6">
        <v>8.7065648158891502</v>
      </c>
      <c r="AR86" s="6">
        <v>7.6791300628299499</v>
      </c>
      <c r="AS86" s="6">
        <v>33.528948078112599</v>
      </c>
      <c r="AT86" s="6">
        <v>11.513381729298001</v>
      </c>
      <c r="AU86" s="6">
        <v>7.3012435478038302</v>
      </c>
      <c r="AV86" s="6">
        <v>9.4359835558045795</v>
      </c>
      <c r="AW86" s="6">
        <v>4.9869968184357898</v>
      </c>
      <c r="AX86" s="6">
        <v>7.1380169766339501</v>
      </c>
      <c r="AY86" s="6">
        <v>5.0407680716987802</v>
      </c>
      <c r="AZ86" s="6">
        <v>4.8861704052027202</v>
      </c>
      <c r="BA86" s="6">
        <v>3.9379260433126602</v>
      </c>
      <c r="BB86" s="6">
        <v>3.9261091196706701</v>
      </c>
      <c r="BC86" s="6">
        <v>3.7355080922941699</v>
      </c>
      <c r="BD86" s="6">
        <f>IF(Table3[[#This Row],[C26TT(S) ppm]]=0,"",Table3[[#This Row],[C24TET ppm]]/Table3[[#This Row],[C26TT(S) ppm]])</f>
        <v>0.19862732272050401</v>
      </c>
      <c r="BE86" s="22">
        <f t="shared" si="2"/>
        <v>0.83834408710442621</v>
      </c>
      <c r="BF86" s="6">
        <f>IF(SUM(Table3[[#This Row],[C31H (S) ppm]:[C35H (R) ppm]])=0,"",SUM(Table3[[#This Row],[C31H (S) ppm]:[C31H (R) ppm]])/SUM(Table3[[#This Row],[C31H (S) ppm]:[C35H (R) ppm]]))</f>
        <v>0.30394161025020566</v>
      </c>
      <c r="BG86" s="6">
        <f>IF(SUM(Table3[[#This Row],[C31H (S) ppm]:[C35H (R) ppm]])=0,"",SUM(Table3[[#This Row],[C32H (S) ppm]:[C32H (R) ppm]])/SUM(Table3[[#This Row],[C31H (S) ppm]:[C35H (R) ppm]]))</f>
        <v>0.23299660848887208</v>
      </c>
      <c r="BH86" s="6">
        <f>IF(SUM(Table3[[#This Row],[C31H (S) ppm]:[C35H (R) ppm]])=0,"",SUM(Table3[[#This Row],[C33H (S) ppm]:[C33H (R) ppm]])/SUM(Table3[[#This Row],[C31H (S) ppm]:[C35H (R) ppm]]))</f>
        <v>0.19674266608894017</v>
      </c>
      <c r="BI86" s="6">
        <f>IF(SUM(Table3[[#This Row],[C31H (S) ppm]:[C35H (R) ppm]])=0,"",SUM(Table3[[#This Row],[C34H (S) ppm]:[C34H (R) ppm]])/SUM(Table3[[#This Row],[C31H (S) ppm]:[C35H (R) ppm]]))</f>
        <v>0.14254921605209972</v>
      </c>
      <c r="BJ86" s="6">
        <f>IF(SUM(Table3[[#This Row],[C31H (S) ppm]:[C35H (R) ppm]])=0,"",SUM(Table3[[#This Row],[C35H (S) ppm]:[C35H (R) ppm]])/SUM(Table3[[#This Row],[C31H (S) ppm]:[C35H (R) ppm]]))</f>
        <v>0.1237698991198825</v>
      </c>
      <c r="BK86" s="6">
        <f>IF(Table3[[#This Row],[C34H (S) ppm]]=0,"",Table3[[#This Row],[C35H (S) ppm]]/Table3[[#This Row],[C34H (S) ppm]])</f>
        <v>0.80351457155284811</v>
      </c>
      <c r="BL86" s="6">
        <f>Table3[[#This Row],[C35HHI]]</f>
        <v>0.1237698991198825</v>
      </c>
      <c r="BM86" s="6">
        <f>IF(SUM(Table3[[#This Row],[C31H (S) ppm]:[C35H (R) ppm]])=0,"",Table3[[#This Row],[C29H ppm]]/Table3[[#This Row],[C30H ppm]])</f>
        <v>0.47813988042414424</v>
      </c>
      <c r="BN86" s="6">
        <f>IF(SUM(Table3[[#This Row],[C31H (S) ppm]:[C35H (R) ppm]])=0,"",SUM(Table3[[#This Row],[C31H (S) ppm]:[C35H (R) ppm]])/Table3[[#This Row],[C30H ppm]])</f>
        <v>1.8462286444519949</v>
      </c>
      <c r="BO86" s="21">
        <v>0.38726560056756498</v>
      </c>
      <c r="BP86" s="21">
        <v>0.28170145615242898</v>
      </c>
      <c r="BQ86" s="21">
        <v>0.33103294328000599</v>
      </c>
      <c r="BR86" s="6">
        <v>7.1146297801755604E-2</v>
      </c>
      <c r="BS86" s="6">
        <v>0.23810587844255701</v>
      </c>
      <c r="BT86" s="6">
        <v>3.9349529268367753E-2</v>
      </c>
      <c r="BU86" s="6">
        <v>0.50440210179846179</v>
      </c>
      <c r="BV86" s="6">
        <v>0.85591196776590706</v>
      </c>
      <c r="BW86" s="6">
        <v>0.94673240517584567</v>
      </c>
      <c r="BX86" s="7">
        <v>0.46561684908465978</v>
      </c>
      <c r="BY86" s="7">
        <v>0.45905955195865733</v>
      </c>
      <c r="BZ86" s="7">
        <v>7.5323598956682836E-2</v>
      </c>
      <c r="CA86" s="21">
        <v>0.92021132484421564</v>
      </c>
      <c r="CB86" s="6">
        <v>0.74115801483171706</v>
      </c>
      <c r="CC86" s="8">
        <v>118.07370841442774</v>
      </c>
      <c r="CD86" s="8">
        <v>24.643408621005523</v>
      </c>
      <c r="CE86" s="6">
        <v>0.91295894713228143</v>
      </c>
      <c r="CF86" s="6">
        <v>3.623629016740427</v>
      </c>
      <c r="CG86" s="6">
        <v>0.98591696769802639</v>
      </c>
      <c r="CH86" s="8">
        <v>7.9471786976730003</v>
      </c>
      <c r="CI86" s="8">
        <v>7.5045768853353803</v>
      </c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</row>
    <row r="87" spans="1:115" x14ac:dyDescent="0.3">
      <c r="A87" s="1">
        <v>85</v>
      </c>
      <c r="B87" s="2" t="s">
        <v>101</v>
      </c>
      <c r="C87" s="2">
        <v>3507325196</v>
      </c>
      <c r="D87" s="2" t="s">
        <v>75</v>
      </c>
      <c r="E87" s="2" t="s">
        <v>61</v>
      </c>
      <c r="F87" s="2" t="s">
        <v>9</v>
      </c>
      <c r="G87" s="2" t="s">
        <v>275</v>
      </c>
      <c r="H87" s="2">
        <v>35.811998500000001</v>
      </c>
      <c r="I87" s="2">
        <v>-97.975581700000006</v>
      </c>
      <c r="J87" s="3">
        <v>8402</v>
      </c>
      <c r="K87" s="3">
        <v>2560.9295180502554</v>
      </c>
      <c r="L87" s="2">
        <v>43</v>
      </c>
      <c r="M87" s="3">
        <v>2359</v>
      </c>
      <c r="N87" s="2">
        <v>-31.49</v>
      </c>
      <c r="O87" s="2">
        <v>3.2</v>
      </c>
      <c r="P87" s="6">
        <v>0.58183990442054956</v>
      </c>
      <c r="Q87" s="6">
        <v>0.55449591280653954</v>
      </c>
      <c r="R87" s="6">
        <v>1.1965601965601966</v>
      </c>
      <c r="S87" s="21">
        <v>0.313</v>
      </c>
      <c r="T87" s="21">
        <v>0.40899999999999997</v>
      </c>
      <c r="U87" s="21">
        <v>0.27800000000000002</v>
      </c>
      <c r="V87" s="8">
        <v>3.3348958518094798</v>
      </c>
      <c r="W87" s="8">
        <v>12.659765093979599</v>
      </c>
      <c r="X87" s="8">
        <v>25.9295156794348</v>
      </c>
      <c r="Y87" s="8">
        <v>6.1397353455091199</v>
      </c>
      <c r="Z87" s="8">
        <v>72.451889143296597</v>
      </c>
      <c r="AA87" s="8">
        <v>45.932412323692503</v>
      </c>
      <c r="AB87" s="8">
        <v>44.993539482399299</v>
      </c>
      <c r="AC87" s="8">
        <v>26.1357328435185</v>
      </c>
      <c r="AD87" s="8">
        <v>26.570631464958101</v>
      </c>
      <c r="AE87" s="8">
        <v>32.8570998721408</v>
      </c>
      <c r="AF87" s="8">
        <v>35.326825957213202</v>
      </c>
      <c r="AG87" s="8">
        <v>28.8635038254675</v>
      </c>
      <c r="AH87" s="8">
        <v>28.3206588060192</v>
      </c>
      <c r="AI87" s="8">
        <v>25.447669209133998</v>
      </c>
      <c r="AJ87" s="8">
        <v>29.120202547466398</v>
      </c>
      <c r="AK87" s="8">
        <v>23.500511384414001</v>
      </c>
      <c r="AL87" s="8">
        <v>247.01072208346801</v>
      </c>
      <c r="AM87" s="8">
        <v>3.4351858802010602</v>
      </c>
      <c r="AN87" s="6">
        <v>13.679240156077499</v>
      </c>
      <c r="AO87" s="6">
        <v>5.1852132212621198</v>
      </c>
      <c r="AP87" s="6">
        <v>17.781371552268499</v>
      </c>
      <c r="AQ87" s="6">
        <v>8.7789111933169703</v>
      </c>
      <c r="AR87" s="6">
        <v>8.0711597513455509</v>
      </c>
      <c r="AS87" s="6">
        <v>39.240829414240203</v>
      </c>
      <c r="AT87" s="6">
        <v>12.14148776605</v>
      </c>
      <c r="AU87" s="6">
        <v>7.0367926296626297</v>
      </c>
      <c r="AV87" s="6">
        <v>7.6702520455688203</v>
      </c>
      <c r="AW87" s="6">
        <v>5.5087158715688398</v>
      </c>
      <c r="AX87" s="6">
        <v>6.8246018145589797</v>
      </c>
      <c r="AY87" s="6">
        <v>4.06570053856219</v>
      </c>
      <c r="AZ87" s="6">
        <v>3.4538640566296901</v>
      </c>
      <c r="BA87" s="6">
        <v>2.70959762109959</v>
      </c>
      <c r="BB87" s="6">
        <v>2.5928169504556999</v>
      </c>
      <c r="BC87" s="6">
        <v>1.4964416484669201</v>
      </c>
      <c r="BD87" s="6">
        <f>IF(Table3[[#This Row],[C26TT(S) ppm]]=0,"",Table3[[#This Row],[C24TET ppm]]/Table3[[#This Row],[C26TT(S) ppm]])</f>
        <v>0.13143637106976952</v>
      </c>
      <c r="BE87" s="22">
        <f t="shared" si="2"/>
        <v>0.83012138947697234</v>
      </c>
      <c r="BF87" s="6">
        <f>IF(SUM(Table3[[#This Row],[C31H (S) ppm]:[C35H (R) ppm]])=0,"",SUM(Table3[[#This Row],[C31H (S) ppm]:[C31H (R) ppm]])/SUM(Table3[[#This Row],[C31H (S) ppm]:[C35H (R) ppm]]))</f>
        <v>0.35847071534049751</v>
      </c>
      <c r="BG87" s="6">
        <f>IF(SUM(Table3[[#This Row],[C31H (S) ppm]:[C35H (R) ppm]])=0,"",SUM(Table3[[#This Row],[C32H (S) ppm]:[C32H (R) ppm]])/SUM(Table3[[#This Row],[C31H (S) ppm]:[C35H (R) ppm]]))</f>
        <v>0.24633460139429036</v>
      </c>
      <c r="BH87" s="6">
        <f>IF(SUM(Table3[[#This Row],[C31H (S) ppm]:[C35H (R) ppm]])=0,"",SUM(Table3[[#This Row],[C33H (S) ppm]:[C33H (R) ppm]])/SUM(Table3[[#This Row],[C31H (S) ppm]:[C35H (R) ppm]]))</f>
        <v>0.20355602245081209</v>
      </c>
      <c r="BI87" s="6">
        <f>IF(SUM(Table3[[#This Row],[C31H (S) ppm]:[C35H (R) ppm]])=0,"",SUM(Table3[[#This Row],[C34H (S) ppm]:[C34H (R) ppm]])/SUM(Table3[[#This Row],[C31H (S) ppm]:[C35H (R) ppm]]))</f>
        <v>0.11520430773779289</v>
      </c>
      <c r="BJ87" s="6">
        <f>IF(SUM(Table3[[#This Row],[C31H (S) ppm]:[C35H (R) ppm]])=0,"",SUM(Table3[[#This Row],[C35H (S) ppm]:[C35H (R) ppm]])/SUM(Table3[[#This Row],[C31H (S) ppm]:[C35H (R) ppm]]))</f>
        <v>7.6434353076607148E-2</v>
      </c>
      <c r="BK87" s="6">
        <f>IF(Table3[[#This Row],[C34H (S) ppm]]=0,"",Table3[[#This Row],[C35H (S) ppm]]/Table3[[#This Row],[C34H (S) ppm]])</f>
        <v>0.75070034834717636</v>
      </c>
      <c r="BL87" s="6">
        <f>Table3[[#This Row],[C35HHI]]</f>
        <v>7.6434353076607148E-2</v>
      </c>
      <c r="BM87" s="6">
        <f>IF(SUM(Table3[[#This Row],[C31H (S) ppm]:[C35H (R) ppm]])=0,"",Table3[[#This Row],[C29H ppm]]/Table3[[#This Row],[C30H ppm]])</f>
        <v>0.45313444740328995</v>
      </c>
      <c r="BN87" s="6">
        <f>IF(SUM(Table3[[#This Row],[C31H (S) ppm]:[C35H (R) ppm]])=0,"",SUM(Table3[[#This Row],[C31H (S) ppm]:[C35H (R) ppm]])/Table3[[#This Row],[C30H ppm]])</f>
        <v>1.3633827760839456</v>
      </c>
      <c r="BO87" s="21">
        <v>0.27853011209042</v>
      </c>
      <c r="BP87" s="21">
        <v>0.25709448268246898</v>
      </c>
      <c r="BQ87" s="21">
        <v>0.46437540522711102</v>
      </c>
      <c r="BR87" s="6">
        <v>6.7030665155729502E-2</v>
      </c>
      <c r="BS87" s="6">
        <v>0.30155864404302202</v>
      </c>
      <c r="BT87" s="6">
        <v>6.0285218117283705E-2</v>
      </c>
      <c r="BU87" s="6">
        <v>0.57144512731737174</v>
      </c>
      <c r="BV87" s="6">
        <v>0.86731256715348815</v>
      </c>
      <c r="BW87" s="6">
        <v>0.91497667693684703</v>
      </c>
      <c r="BX87" s="7">
        <v>0.46484727063784681</v>
      </c>
      <c r="BY87" s="7">
        <v>0.46841539114814951</v>
      </c>
      <c r="BZ87" s="7">
        <v>6.6737338214003669E-2</v>
      </c>
      <c r="CA87" s="21">
        <v>0.87085954436167734</v>
      </c>
      <c r="CB87" s="6">
        <v>0.70253397014565511</v>
      </c>
      <c r="CC87" s="8">
        <v>118.53773973815804</v>
      </c>
      <c r="CD87" s="8">
        <v>23.714668638106133</v>
      </c>
      <c r="CE87" s="6">
        <v>0.92685048504728029</v>
      </c>
      <c r="CF87" s="6">
        <v>3.504738648739409</v>
      </c>
      <c r="CG87" s="6">
        <v>1.0076758985922551</v>
      </c>
      <c r="CH87" s="8">
        <v>10.318851117520801</v>
      </c>
      <c r="CI87" s="8">
        <v>5.5928321136199504</v>
      </c>
      <c r="CJ87" s="6">
        <v>-35.900999999999996</v>
      </c>
      <c r="CK87" s="6">
        <v>-33.2455</v>
      </c>
      <c r="CL87" s="6">
        <v>-32.057000000000002</v>
      </c>
      <c r="CM87" s="6">
        <v>-33.095500000000001</v>
      </c>
      <c r="CN87" s="6">
        <v>-32.540999999999997</v>
      </c>
      <c r="CO87" s="6">
        <v>-31.383499999999998</v>
      </c>
      <c r="CP87" s="6">
        <v>-33.522999999999996</v>
      </c>
      <c r="CQ87" s="6">
        <v>-28.7835</v>
      </c>
      <c r="CR87" s="6">
        <v>-31.172000000000001</v>
      </c>
      <c r="CS87" s="6">
        <v>-31.547499999999999</v>
      </c>
      <c r="CT87" s="6">
        <v>-33.1295</v>
      </c>
      <c r="CU87" s="6">
        <v>-32.002000000000002</v>
      </c>
      <c r="CV87" s="6">
        <v>-31.75</v>
      </c>
      <c r="CW87" s="6">
        <v>-27.966000000000001</v>
      </c>
      <c r="CX87" s="6">
        <v>-27.584499999999998</v>
      </c>
      <c r="CY87" s="6">
        <v>-27.102499999999999</v>
      </c>
      <c r="CZ87" s="6">
        <v>-33.228499999999997</v>
      </c>
      <c r="DA87" s="6">
        <v>-30.549999999999997</v>
      </c>
      <c r="DB87" s="6">
        <v>-31.845500000000001</v>
      </c>
      <c r="DC87" s="6">
        <v>-32.643000000000001</v>
      </c>
      <c r="DD87" s="6">
        <v>-33.1965</v>
      </c>
      <c r="DE87" s="6">
        <v>-32.700000000000003</v>
      </c>
      <c r="DF87" s="6">
        <v>-32.307000000000002</v>
      </c>
      <c r="DG87" s="6">
        <v>-32.9</v>
      </c>
      <c r="DH87" s="6">
        <v>-32.6</v>
      </c>
      <c r="DI87" s="6">
        <v>-32.515000000000001</v>
      </c>
      <c r="DJ87" s="6">
        <v>-32.299999999999997</v>
      </c>
      <c r="DK87" s="6">
        <v>-32.5</v>
      </c>
    </row>
    <row r="88" spans="1:115" x14ac:dyDescent="0.3">
      <c r="A88" s="1">
        <v>86</v>
      </c>
      <c r="B88" s="2" t="s">
        <v>102</v>
      </c>
      <c r="C88" s="2">
        <v>3507325453</v>
      </c>
      <c r="D88" s="2" t="s">
        <v>75</v>
      </c>
      <c r="E88" s="2" t="s">
        <v>61</v>
      </c>
      <c r="F88" s="2" t="s">
        <v>9</v>
      </c>
      <c r="G88" s="2" t="s">
        <v>275</v>
      </c>
      <c r="H88" s="2">
        <v>36.013531700000001</v>
      </c>
      <c r="I88" s="2">
        <v>-97.971030900000002</v>
      </c>
      <c r="J88" s="4">
        <v>7552</v>
      </c>
      <c r="K88" s="4">
        <v>2301.8495263408154</v>
      </c>
      <c r="L88" s="2">
        <v>41</v>
      </c>
      <c r="M88" s="3">
        <v>2160</v>
      </c>
      <c r="N88" s="5"/>
      <c r="O88" s="2">
        <v>3.1</v>
      </c>
      <c r="P88" s="6">
        <v>0.59005022721836875</v>
      </c>
      <c r="Q88" s="6">
        <v>0.55773701885817617</v>
      </c>
      <c r="R88" s="6">
        <v>1.1426586382584529</v>
      </c>
      <c r="S88" s="21">
        <v>0.27400000000000002</v>
      </c>
      <c r="T88" s="21">
        <v>0.51100000000000001</v>
      </c>
      <c r="U88" s="21">
        <v>0.215</v>
      </c>
      <c r="V88" s="8">
        <v>5.6466014678205303</v>
      </c>
      <c r="W88" s="8">
        <v>23.806404714407002</v>
      </c>
      <c r="X88" s="8">
        <v>51.021968634577</v>
      </c>
      <c r="Y88" s="8">
        <v>11.5120427874482</v>
      </c>
      <c r="Z88" s="8">
        <v>106.62805125803099</v>
      </c>
      <c r="AA88" s="8">
        <v>81.073879876863401</v>
      </c>
      <c r="AB88" s="8">
        <v>82.031613727874799</v>
      </c>
      <c r="AC88" s="8">
        <v>36.073911620387001</v>
      </c>
      <c r="AD88" s="8">
        <v>36.058198576197199</v>
      </c>
      <c r="AE88" s="8">
        <v>44.7711291947303</v>
      </c>
      <c r="AF88" s="8">
        <v>44.649805447470797</v>
      </c>
      <c r="AG88" s="8">
        <v>43.750257475247103</v>
      </c>
      <c r="AH88" s="8">
        <v>42.219902201730797</v>
      </c>
      <c r="AI88" s="8">
        <v>38.145652689170198</v>
      </c>
      <c r="AJ88" s="8">
        <v>32.734556423055103</v>
      </c>
      <c r="AK88" s="8">
        <v>29.785646566197201</v>
      </c>
      <c r="AL88" s="8">
        <v>320.15689412900002</v>
      </c>
      <c r="AM88" s="8">
        <v>9.3262154947898299</v>
      </c>
      <c r="AN88" s="6">
        <v>18.167612153396</v>
      </c>
      <c r="AO88" s="6">
        <v>6.1759882111607398</v>
      </c>
      <c r="AP88" s="6">
        <v>32.404677725639999</v>
      </c>
      <c r="AQ88" s="6">
        <v>15.661905373261501</v>
      </c>
      <c r="AR88" s="6">
        <v>9.40030487890904</v>
      </c>
      <c r="AS88" s="6">
        <v>71.890700699486203</v>
      </c>
      <c r="AT88" s="6">
        <v>24.701381619230101</v>
      </c>
      <c r="AU88" s="6">
        <v>18.3148386159259</v>
      </c>
      <c r="AV88" s="6">
        <v>18.7995622215388</v>
      </c>
      <c r="AW88" s="6">
        <v>9.9462617415766807</v>
      </c>
      <c r="AX88" s="6">
        <v>13.686061489321499</v>
      </c>
      <c r="AY88" s="6">
        <v>8.8293976066794002</v>
      </c>
      <c r="AZ88" s="6">
        <v>9.5219143178810608</v>
      </c>
      <c r="BA88" s="6">
        <v>6.2743613908460203</v>
      </c>
      <c r="BB88" s="6">
        <v>8.3122003764076506</v>
      </c>
      <c r="BC88" s="6">
        <v>3.0775663580725898</v>
      </c>
      <c r="BD88" s="6">
        <f>IF(Table3[[#This Row],[C26TT(S) ppm]]=0,"",Table3[[#This Row],[C24TET ppm]]/Table3[[#This Row],[C26TT(S) ppm]])</f>
        <v>0.25853075188882935</v>
      </c>
      <c r="BE88" s="22">
        <f t="shared" si="2"/>
        <v>0.78918315474867184</v>
      </c>
      <c r="BF88" s="6">
        <f>IF(SUM(Table3[[#This Row],[C31H (S) ppm]:[C35H (R) ppm]])=0,"",SUM(Table3[[#This Row],[C31H (S) ppm]:[C31H (R) ppm]])/SUM(Table3[[#This Row],[C31H (S) ppm]:[C35H (R) ppm]]))</f>
        <v>0.35414922208946015</v>
      </c>
      <c r="BG88" s="6">
        <f>IF(SUM(Table3[[#This Row],[C31H (S) ppm]:[C35H (R) ppm]])=0,"",SUM(Table3[[#This Row],[C32H (S) ppm]:[C32H (R) ppm]])/SUM(Table3[[#This Row],[C31H (S) ppm]:[C35H (R) ppm]]))</f>
        <v>0.23666215067724189</v>
      </c>
      <c r="BH88" s="6">
        <f>IF(SUM(Table3[[#This Row],[C31H (S) ppm]:[C35H (R) ppm]])=0,"",SUM(Table3[[#This Row],[C33H (S) ppm]:[C33H (R) ppm]])/SUM(Table3[[#This Row],[C31H (S) ppm]:[C35H (R) ppm]]))</f>
        <v>0.18536803745762348</v>
      </c>
      <c r="BI88" s="6">
        <f>IF(SUM(Table3[[#This Row],[C31H (S) ppm]:[C35H (R) ppm]])=0,"",SUM(Table3[[#This Row],[C34H (S) ppm]:[C34H (R) ppm]])/SUM(Table3[[#This Row],[C31H (S) ppm]:[C35H (R) ppm]]))</f>
        <v>0.1300495190784873</v>
      </c>
      <c r="BJ88" s="6">
        <f>IF(SUM(Table3[[#This Row],[C31H (S) ppm]:[C35H (R) ppm]])=0,"",SUM(Table3[[#This Row],[C35H (S) ppm]:[C35H (R) ppm]])/SUM(Table3[[#This Row],[C31H (S) ppm]:[C35H (R) ppm]]))</f>
        <v>9.3771070697187209E-2</v>
      </c>
      <c r="BK88" s="6">
        <f>IF(Table3[[#This Row],[C34H (S) ppm]]=0,"",Table3[[#This Row],[C35H (S) ppm]]/Table3[[#This Row],[C34H (S) ppm]])</f>
        <v>0.87295475457054827</v>
      </c>
      <c r="BL88" s="6">
        <f>Table3[[#This Row],[C35HHI]]</f>
        <v>9.3771070697187209E-2</v>
      </c>
      <c r="BM88" s="6">
        <f>IF(SUM(Table3[[#This Row],[C31H (S) ppm]:[C35H (R) ppm]])=0,"",Table3[[#This Row],[C29H ppm]]/Table3[[#This Row],[C30H ppm]])</f>
        <v>0.45074922639989784</v>
      </c>
      <c r="BN88" s="6">
        <f>IF(SUM(Table3[[#This Row],[C31H (S) ppm]:[C35H (R) ppm]])=0,"",SUM(Table3[[#This Row],[C31H (S) ppm]:[C35H (R) ppm]])/Table3[[#This Row],[C30H ppm]])</f>
        <v>1.6895585180789283</v>
      </c>
      <c r="BO88" s="21">
        <v>0.32224323875891803</v>
      </c>
      <c r="BP88" s="21">
        <v>0.27060987461186597</v>
      </c>
      <c r="BQ88" s="21">
        <v>0.407146886629216</v>
      </c>
      <c r="BR88" s="6">
        <v>5.3371459650993401E-2</v>
      </c>
      <c r="BS88" s="6">
        <v>0.25202352765924602</v>
      </c>
      <c r="BT88" s="6">
        <v>4.3928606535002447E-2</v>
      </c>
      <c r="BU88" s="6">
        <v>0.45047910912229838</v>
      </c>
      <c r="BV88" s="6">
        <v>0.82546503737359744</v>
      </c>
      <c r="BW88" s="6">
        <v>0.94657674406144787</v>
      </c>
      <c r="BX88" s="7">
        <v>0.44161607445529905</v>
      </c>
      <c r="BY88" s="7">
        <v>0.42438904126475391</v>
      </c>
      <c r="BZ88" s="7">
        <v>0.13399488427994699</v>
      </c>
      <c r="CA88" s="21">
        <v>0.92799188640973618</v>
      </c>
      <c r="CB88" s="6">
        <v>0.68649885583524028</v>
      </c>
      <c r="CC88" s="8">
        <v>111.32144328394823</v>
      </c>
      <c r="CD88" s="8">
        <v>22.053359810390113</v>
      </c>
      <c r="CE88" s="6">
        <v>0.77303533968049054</v>
      </c>
      <c r="CF88" s="6">
        <v>3.5310256410256406</v>
      </c>
      <c r="CG88" s="6">
        <v>0.96099092812281917</v>
      </c>
      <c r="CH88" s="8">
        <v>29.837642457879902</v>
      </c>
      <c r="CI88" s="8">
        <v>5.6278519016486896</v>
      </c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</row>
    <row r="89" spans="1:115" x14ac:dyDescent="0.3">
      <c r="A89" s="1">
        <v>87</v>
      </c>
      <c r="B89" s="2" t="s">
        <v>103</v>
      </c>
      <c r="C89" s="2">
        <v>3507325013</v>
      </c>
      <c r="D89" s="2" t="s">
        <v>75</v>
      </c>
      <c r="E89" s="2" t="s">
        <v>61</v>
      </c>
      <c r="F89" s="2" t="s">
        <v>55</v>
      </c>
      <c r="G89" s="2" t="s">
        <v>275</v>
      </c>
      <c r="H89" s="2">
        <v>35.755592100000001</v>
      </c>
      <c r="I89" s="2">
        <v>-97.965829999999997</v>
      </c>
      <c r="J89" s="3">
        <v>8857</v>
      </c>
      <c r="K89" s="3">
        <v>2699.6135136123676</v>
      </c>
      <c r="L89" s="2">
        <v>44</v>
      </c>
      <c r="M89" s="3">
        <v>5288</v>
      </c>
      <c r="N89" s="5"/>
      <c r="O89" s="2">
        <v>5</v>
      </c>
      <c r="P89" s="6">
        <v>0.48885825867218013</v>
      </c>
      <c r="Q89" s="6">
        <v>0.45858148348673528</v>
      </c>
      <c r="R89" s="6">
        <v>1.2561983471074381</v>
      </c>
      <c r="S89" s="21">
        <v>0.307</v>
      </c>
      <c r="T89" s="21">
        <v>0.374</v>
      </c>
      <c r="U89" s="21">
        <v>0.31900000000000001</v>
      </c>
      <c r="V89" s="8">
        <v>4.9611469143984301</v>
      </c>
      <c r="W89" s="8">
        <v>9.4087720091692209</v>
      </c>
      <c r="X89" s="8">
        <v>23.188863893655899</v>
      </c>
      <c r="Y89" s="8">
        <v>6.4648674134848196</v>
      </c>
      <c r="Z89" s="8">
        <v>57.867355438267502</v>
      </c>
      <c r="AA89" s="8">
        <v>42.076559484717599</v>
      </c>
      <c r="AB89" s="8">
        <v>39.241420594987801</v>
      </c>
      <c r="AC89" s="8">
        <v>22.130513576661201</v>
      </c>
      <c r="AD89" s="8">
        <v>22.255663367034799</v>
      </c>
      <c r="AE89" s="8">
        <v>28.0477833517504</v>
      </c>
      <c r="AF89" s="8">
        <v>29.198438369696699</v>
      </c>
      <c r="AG89" s="8">
        <v>26.2246885873713</v>
      </c>
      <c r="AH89" s="8">
        <v>27.333268045800502</v>
      </c>
      <c r="AI89" s="8">
        <v>22.538038831362702</v>
      </c>
      <c r="AJ89" s="8">
        <v>22.858105381912502</v>
      </c>
      <c r="AK89" s="8">
        <v>20.707482770323299</v>
      </c>
      <c r="AL89" s="8">
        <v>190.83973845576901</v>
      </c>
      <c r="AM89" s="8">
        <v>3.2427410650153399</v>
      </c>
      <c r="AN89" s="6">
        <v>13.9056262777809</v>
      </c>
      <c r="AO89" s="6">
        <v>4.3197061633686404</v>
      </c>
      <c r="AP89" s="6">
        <v>14.095543199988899</v>
      </c>
      <c r="AQ89" s="6">
        <v>8.3900357929995906</v>
      </c>
      <c r="AR89" s="6">
        <v>8.0048944282788597</v>
      </c>
      <c r="AS89" s="6">
        <v>31.798507954336198</v>
      </c>
      <c r="AT89" s="6">
        <v>10.265051951664001</v>
      </c>
      <c r="AU89" s="6">
        <v>6.1806458551378904</v>
      </c>
      <c r="AV89" s="6">
        <v>7.0870010978988898</v>
      </c>
      <c r="AW89" s="6">
        <v>4.7997675289013104</v>
      </c>
      <c r="AX89" s="6">
        <v>5.8165038098836499</v>
      </c>
      <c r="AY89" s="6">
        <v>4.6043123246361999</v>
      </c>
      <c r="AZ89" s="6">
        <v>3.5663459624349798</v>
      </c>
      <c r="BA89" s="6">
        <v>2.5206106212369899</v>
      </c>
      <c r="BB89" s="6">
        <v>2.1803139570619301</v>
      </c>
      <c r="BC89" s="6">
        <v>1.43749187615359</v>
      </c>
      <c r="BD89" s="6">
        <f>IF(Table3[[#This Row],[C26TT(S) ppm]]=0,"",Table3[[#This Row],[C24TET ppm]]/Table3[[#This Row],[C26TT(S) ppm]])</f>
        <v>0.14652805294293436</v>
      </c>
      <c r="BE89" s="22">
        <f t="shared" si="2"/>
        <v>0.82193887027538437</v>
      </c>
      <c r="BF89" s="6">
        <f>IF(SUM(Table3[[#This Row],[C31H (S) ppm]:[C35H (R) ppm]])=0,"",SUM(Table3[[#This Row],[C31H (S) ppm]:[C31H (R) ppm]])/SUM(Table3[[#This Row],[C31H (S) ppm]:[C35H (R) ppm]]))</f>
        <v>0.33938013413230755</v>
      </c>
      <c r="BG89" s="6">
        <f>IF(SUM(Table3[[#This Row],[C31H (S) ppm]:[C35H (R) ppm]])=0,"",SUM(Table3[[#This Row],[C32H (S) ppm]:[C32H (R) ppm]])/SUM(Table3[[#This Row],[C31H (S) ppm]:[C35H (R) ppm]]))</f>
        <v>0.24530021032580643</v>
      </c>
      <c r="BH89" s="6">
        <f>IF(SUM(Table3[[#This Row],[C31H (S) ppm]:[C35H (R) ppm]])=0,"",SUM(Table3[[#This Row],[C33H (S) ppm]:[C33H (R) ppm]])/SUM(Table3[[#This Row],[C31H (S) ppm]:[C35H (R) ppm]]))</f>
        <v>0.21504821619905523</v>
      </c>
      <c r="BI89" s="6">
        <f>IF(SUM(Table3[[#This Row],[C31H (S) ppm]:[C35H (R) ppm]])=0,"",SUM(Table3[[#This Row],[C34H (S) ppm]:[C34H (R) ppm]])/SUM(Table3[[#This Row],[C31H (S) ppm]:[C35H (R) ppm]]))</f>
        <v>0.12561292114766454</v>
      </c>
      <c r="BJ89" s="6">
        <f>IF(SUM(Table3[[#This Row],[C31H (S) ppm]:[C35H (R) ppm]])=0,"",SUM(Table3[[#This Row],[C35H (S) ppm]:[C35H (R) ppm]])/SUM(Table3[[#This Row],[C31H (S) ppm]:[C35H (R) ppm]]))</f>
        <v>7.4658518195166446E-2</v>
      </c>
      <c r="BK89" s="6">
        <f>IF(Table3[[#This Row],[C34H (S) ppm]]=0,"",Table3[[#This Row],[C35H (S) ppm]]/Table3[[#This Row],[C34H (S) ppm]])</f>
        <v>0.6113579501337234</v>
      </c>
      <c r="BL89" s="6">
        <f>Table3[[#This Row],[C35HHI]]</f>
        <v>7.4658518195166446E-2</v>
      </c>
      <c r="BM89" s="6">
        <f>IF(SUM(Table3[[#This Row],[C31H (S) ppm]:[C35H (R) ppm]])=0,"",Table3[[#This Row],[C29H ppm]]/Table3[[#This Row],[C30H ppm]])</f>
        <v>0.4432768738781897</v>
      </c>
      <c r="BN89" s="6">
        <f>IF(SUM(Table3[[#This Row],[C31H (S) ppm]:[C35H (R) ppm]])=0,"",SUM(Table3[[#This Row],[C31H (S) ppm]:[C35H (R) ppm]])/Table3[[#This Row],[C30H ppm]])</f>
        <v>1.5239093939437951</v>
      </c>
      <c r="BO89" s="21">
        <v>0.30991065722592998</v>
      </c>
      <c r="BP89" s="21">
        <v>0.24809231381279101</v>
      </c>
      <c r="BQ89" s="21">
        <v>0.44199702896127901</v>
      </c>
      <c r="BR89" s="6">
        <v>6.2416050124895602E-2</v>
      </c>
      <c r="BS89" s="6">
        <v>0.298429439558412</v>
      </c>
      <c r="BT89" s="6">
        <v>5.0157782666848276E-2</v>
      </c>
      <c r="BU89" s="6">
        <v>0.58357962477806435</v>
      </c>
      <c r="BV89" s="6">
        <v>0.86551211800434569</v>
      </c>
      <c r="BW89" s="6">
        <v>0.93477377089731628</v>
      </c>
      <c r="BX89" s="7">
        <v>0.43230203080278046</v>
      </c>
      <c r="BY89" s="7">
        <v>0.52059424833038026</v>
      </c>
      <c r="BZ89" s="7">
        <v>4.710372086683931E-2</v>
      </c>
      <c r="CA89" s="21">
        <v>0.89798453892876873</v>
      </c>
      <c r="CB89" s="6">
        <v>0.72784165332557127</v>
      </c>
      <c r="CC89" s="8">
        <v>119.08542372701045</v>
      </c>
      <c r="CD89" s="8">
        <v>27.936164299401717</v>
      </c>
      <c r="CE89" s="6">
        <v>1.1598280578350919</v>
      </c>
      <c r="CF89" s="6">
        <v>3.8188362327534491</v>
      </c>
      <c r="CG89" s="6">
        <v>1.2042373415726084</v>
      </c>
      <c r="CH89" s="8">
        <v>11.4169376989563</v>
      </c>
      <c r="CI89" s="8">
        <v>7.3772298461837602</v>
      </c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</row>
    <row r="90" spans="1:115" x14ac:dyDescent="0.3">
      <c r="A90" s="1">
        <v>88</v>
      </c>
      <c r="B90" s="2" t="s">
        <v>104</v>
      </c>
      <c r="C90" s="2">
        <v>3507325480</v>
      </c>
      <c r="D90" s="2" t="s">
        <v>75</v>
      </c>
      <c r="E90" s="2" t="s">
        <v>61</v>
      </c>
      <c r="F90" s="2" t="s">
        <v>9</v>
      </c>
      <c r="G90" s="2" t="s">
        <v>275</v>
      </c>
      <c r="H90" s="2">
        <v>35.899047799999998</v>
      </c>
      <c r="I90" s="2">
        <v>-97.957714999999993</v>
      </c>
      <c r="J90" s="3">
        <v>7945</v>
      </c>
      <c r="K90" s="3">
        <v>2421.6359225076503</v>
      </c>
      <c r="L90" s="2">
        <v>40</v>
      </c>
      <c r="M90" s="3">
        <v>3080</v>
      </c>
      <c r="N90" s="5"/>
      <c r="O90" s="2">
        <v>5.2</v>
      </c>
      <c r="P90" s="6">
        <v>0.57981124333196565</v>
      </c>
      <c r="Q90" s="6">
        <v>0.54012345679012352</v>
      </c>
      <c r="R90" s="6">
        <v>1.2421978021978024</v>
      </c>
      <c r="S90" s="21">
        <v>0.312</v>
      </c>
      <c r="T90" s="21">
        <v>0.39800000000000002</v>
      </c>
      <c r="U90" s="21">
        <v>0.28999999999999998</v>
      </c>
      <c r="V90" s="8">
        <v>4.8443063793281196</v>
      </c>
      <c r="W90" s="8">
        <v>16.891184397619799</v>
      </c>
      <c r="X90" s="8">
        <v>39.783128406206401</v>
      </c>
      <c r="Y90" s="8">
        <v>9.5565232378502198</v>
      </c>
      <c r="Z90" s="8">
        <v>95.423208366274807</v>
      </c>
      <c r="AA90" s="8">
        <v>66.631156830858501</v>
      </c>
      <c r="AB90" s="8">
        <v>68.335510336083104</v>
      </c>
      <c r="AC90" s="8">
        <v>36.431675438422403</v>
      </c>
      <c r="AD90" s="8">
        <v>36.059458802603302</v>
      </c>
      <c r="AE90" s="8">
        <v>44.246525469721803</v>
      </c>
      <c r="AF90" s="8">
        <v>44.9214826599068</v>
      </c>
      <c r="AG90" s="8">
        <v>41.0755926684228</v>
      </c>
      <c r="AH90" s="8">
        <v>37.860216089712502</v>
      </c>
      <c r="AI90" s="8">
        <v>36.740821125415202</v>
      </c>
      <c r="AJ90" s="8">
        <v>34.039162326781799</v>
      </c>
      <c r="AK90" s="8">
        <v>30.073797004256999</v>
      </c>
      <c r="AL90" s="8">
        <v>338.31015123956001</v>
      </c>
      <c r="AM90" s="8">
        <v>5.5597204786565797</v>
      </c>
      <c r="AN90" s="6">
        <v>15.140230284609601</v>
      </c>
      <c r="AO90" s="6">
        <v>5.0635841340556</v>
      </c>
      <c r="AP90" s="6">
        <v>18.9021999669819</v>
      </c>
      <c r="AQ90" s="6">
        <v>12.1147854958362</v>
      </c>
      <c r="AR90" s="6">
        <v>10.440627615852801</v>
      </c>
      <c r="AS90" s="6">
        <v>44.2862634354072</v>
      </c>
      <c r="AT90" s="6">
        <v>14.6484076007574</v>
      </c>
      <c r="AU90" s="6">
        <v>7.5434161966099804</v>
      </c>
      <c r="AV90" s="6">
        <v>8.5631394542129904</v>
      </c>
      <c r="AW90" s="6">
        <v>5.53455745762228</v>
      </c>
      <c r="AX90" s="6">
        <v>6.8403548530620002</v>
      </c>
      <c r="AY90" s="6">
        <v>5.3254102698047099</v>
      </c>
      <c r="AZ90" s="6">
        <v>4.5603890718657798</v>
      </c>
      <c r="BA90" s="6">
        <v>2.4952566676559198</v>
      </c>
      <c r="BB90" s="6">
        <v>3.38282504595671</v>
      </c>
      <c r="BC90" s="6">
        <v>2.3402263146861499</v>
      </c>
      <c r="BD90" s="6">
        <f>IF(Table3[[#This Row],[C26TT(S) ppm]]=0,"",Table3[[#This Row],[C24TET ppm]]/Table3[[#This Row],[C26TT(S) ppm]])</f>
        <v>0.15260677451010285</v>
      </c>
      <c r="BE90" s="22">
        <f t="shared" si="2"/>
        <v>0.85442279491128204</v>
      </c>
      <c r="BF90" s="6">
        <f>IF(SUM(Table3[[#This Row],[C31H (S) ppm]:[C35H (R) ppm]])=0,"",SUM(Table3[[#This Row],[C31H (S) ppm]:[C31H (R) ppm]])/SUM(Table3[[#This Row],[C31H (S) ppm]:[C35H (R) ppm]]))</f>
        <v>0.36241026199335263</v>
      </c>
      <c r="BG90" s="6">
        <f>IF(SUM(Table3[[#This Row],[C31H (S) ppm]:[C35H (R) ppm]])=0,"",SUM(Table3[[#This Row],[C32H (S) ppm]:[C32H (R) ppm]])/SUM(Table3[[#This Row],[C31H (S) ppm]:[C35H (R) ppm]]))</f>
        <v>0.23022668519597739</v>
      </c>
      <c r="BH90" s="6">
        <f>IF(SUM(Table3[[#This Row],[C31H (S) ppm]:[C35H (R) ppm]])=0,"",SUM(Table3[[#This Row],[C33H (S) ppm]:[C33H (R) ppm]])/SUM(Table3[[#This Row],[C31H (S) ppm]:[C35H (R) ppm]]))</f>
        <v>0.19867669127990986</v>
      </c>
      <c r="BI90" s="6">
        <f>IF(SUM(Table3[[#This Row],[C31H (S) ppm]:[C35H (R) ppm]])=0,"",SUM(Table3[[#This Row],[C34H (S) ppm]:[C34H (R) ppm]])/SUM(Table3[[#This Row],[C31H (S) ppm]:[C35H (R) ppm]]))</f>
        <v>0.11522434768501016</v>
      </c>
      <c r="BJ90" s="6">
        <f>IF(SUM(Table3[[#This Row],[C31H (S) ppm]:[C35H (R) ppm]])=0,"",SUM(Table3[[#This Row],[C35H (S) ppm]:[C35H (R) ppm]])/SUM(Table3[[#This Row],[C31H (S) ppm]:[C35H (R) ppm]]))</f>
        <v>9.3462013845749897E-2</v>
      </c>
      <c r="BK90" s="6">
        <f>IF(Table3[[#This Row],[C34H (S) ppm]]=0,"",Table3[[#This Row],[C35H (S) ppm]]/Table3[[#This Row],[C34H (S) ppm]])</f>
        <v>0.74178430670010875</v>
      </c>
      <c r="BL90" s="6">
        <f>Table3[[#This Row],[C35HHI]]</f>
        <v>9.3462013845749897E-2</v>
      </c>
      <c r="BM90" s="6">
        <f>IF(SUM(Table3[[#This Row],[C31H (S) ppm]:[C35H (R) ppm]])=0,"",Table3[[#This Row],[C29H ppm]]/Table3[[#This Row],[C30H ppm]])</f>
        <v>0.42681857760592756</v>
      </c>
      <c r="BN90" s="6">
        <f>IF(SUM(Table3[[#This Row],[C31H (S) ppm]:[C35H (R) ppm]])=0,"",SUM(Table3[[#This Row],[C31H (S) ppm]:[C35H (R) ppm]])/Table3[[#This Row],[C30H ppm]])</f>
        <v>1.3826856948892394</v>
      </c>
      <c r="BO90" s="21">
        <v>0.34662525605217298</v>
      </c>
      <c r="BP90" s="21">
        <v>0.27068082461999998</v>
      </c>
      <c r="BQ90" s="21">
        <v>0.38269391932782698</v>
      </c>
      <c r="BR90" s="6">
        <v>7.6599282401330196E-2</v>
      </c>
      <c r="BS90" s="6">
        <v>0.26426417724349399</v>
      </c>
      <c r="BT90" s="6">
        <v>4.4688588591009111E-2</v>
      </c>
      <c r="BU90" s="6">
        <v>0.59018772719511681</v>
      </c>
      <c r="BV90" s="6">
        <v>0.85272600491349504</v>
      </c>
      <c r="BW90" s="6">
        <v>0.94723646191885302</v>
      </c>
      <c r="BX90" s="7">
        <v>0.47357690986141338</v>
      </c>
      <c r="BY90" s="7">
        <v>0.46466613217271791</v>
      </c>
      <c r="BZ90" s="7">
        <v>6.1756957965868747E-2</v>
      </c>
      <c r="CA90" s="21">
        <v>0.95076230942264428</v>
      </c>
      <c r="CB90" s="6">
        <v>0.77545309168443499</v>
      </c>
      <c r="CC90" s="8">
        <v>120.817819902739</v>
      </c>
      <c r="CD90" s="8">
        <v>23.961680211680211</v>
      </c>
      <c r="CE90" s="6">
        <v>0.90564883420569642</v>
      </c>
      <c r="CF90" s="6">
        <v>3.4859941570716617</v>
      </c>
      <c r="CG90" s="6">
        <v>0.98118409596594758</v>
      </c>
      <c r="CH90" s="8">
        <v>15.5523809616026</v>
      </c>
      <c r="CI90" s="8">
        <v>7.7612814561969801</v>
      </c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</row>
    <row r="91" spans="1:115" x14ac:dyDescent="0.3">
      <c r="A91" s="1">
        <v>89</v>
      </c>
      <c r="B91" s="2" t="s">
        <v>105</v>
      </c>
      <c r="C91" s="2">
        <v>3504725097</v>
      </c>
      <c r="D91" s="2" t="s">
        <v>88</v>
      </c>
      <c r="E91" s="2" t="s">
        <v>61</v>
      </c>
      <c r="F91" s="2" t="s">
        <v>9</v>
      </c>
      <c r="G91" s="2" t="s">
        <v>274</v>
      </c>
      <c r="H91" s="2">
        <v>36.202329499999998</v>
      </c>
      <c r="I91" s="2">
        <v>-97.951584699999998</v>
      </c>
      <c r="J91" s="3">
        <v>7630</v>
      </c>
      <c r="K91" s="3">
        <v>2325.6239255800342</v>
      </c>
      <c r="L91" s="2">
        <v>40</v>
      </c>
      <c r="M91" s="3">
        <v>1581</v>
      </c>
      <c r="N91" s="2">
        <v>-30.35</v>
      </c>
      <c r="O91" s="2">
        <v>3.1</v>
      </c>
      <c r="P91" s="6">
        <v>0.62099776619508562</v>
      </c>
      <c r="Q91" s="6">
        <v>0.52953314418364716</v>
      </c>
      <c r="R91" s="6">
        <v>1.2187043351193374</v>
      </c>
      <c r="S91" s="21">
        <v>0.214</v>
      </c>
      <c r="T91" s="21">
        <v>0.59299999999999997</v>
      </c>
      <c r="U91" s="21">
        <v>0.193</v>
      </c>
      <c r="V91" s="8">
        <v>20.8827072487728</v>
      </c>
      <c r="W91" s="8">
        <v>54.752183826909999</v>
      </c>
      <c r="X91" s="8">
        <v>132.55621757928401</v>
      </c>
      <c r="Y91" s="8">
        <v>28.4384836509035</v>
      </c>
      <c r="Z91" s="8">
        <v>205.22706691496401</v>
      </c>
      <c r="AA91" s="8">
        <v>183.61365884467301</v>
      </c>
      <c r="AB91" s="8">
        <v>177.01461457370701</v>
      </c>
      <c r="AC91" s="8">
        <v>61.709111004815803</v>
      </c>
      <c r="AD91" s="8">
        <v>64.109077568231498</v>
      </c>
      <c r="AE91" s="8">
        <v>72.189362522232997</v>
      </c>
      <c r="AF91" s="8">
        <v>73.200819196314598</v>
      </c>
      <c r="AG91" s="8">
        <v>92.7411590420419</v>
      </c>
      <c r="AH91" s="8">
        <v>86.873261413717401</v>
      </c>
      <c r="AI91" s="8">
        <v>75.682705391184797</v>
      </c>
      <c r="AJ91" s="8">
        <v>54.572295003552597</v>
      </c>
      <c r="AK91" s="8">
        <v>46.978289440076502</v>
      </c>
      <c r="AL91" s="8">
        <v>629.33380392229697</v>
      </c>
      <c r="AM91" s="8">
        <v>42.917304825549301</v>
      </c>
      <c r="AN91" s="6">
        <v>80.824917685631107</v>
      </c>
      <c r="AO91" s="6">
        <v>19.3168720075418</v>
      </c>
      <c r="AP91" s="6">
        <v>99.511064258613402</v>
      </c>
      <c r="AQ91" s="6">
        <v>49.0020944304867</v>
      </c>
      <c r="AR91" s="6">
        <v>30.953694974760001</v>
      </c>
      <c r="AS91" s="6">
        <v>227.22142913533901</v>
      </c>
      <c r="AT91" s="6">
        <v>78.904654651168201</v>
      </c>
      <c r="AU91" s="6">
        <v>57.794467174097797</v>
      </c>
      <c r="AV91" s="6">
        <v>74.109737011976804</v>
      </c>
      <c r="AW91" s="6">
        <v>51.085082175049799</v>
      </c>
      <c r="AX91" s="6">
        <v>57.658157365568698</v>
      </c>
      <c r="AY91" s="6">
        <v>38.846066325180097</v>
      </c>
      <c r="AZ91" s="6">
        <v>65.584411121379404</v>
      </c>
      <c r="BA91" s="6">
        <v>45.415463491429598</v>
      </c>
      <c r="BB91" s="6">
        <v>100.330483483721</v>
      </c>
      <c r="BC91" s="6">
        <v>63.679194549836801</v>
      </c>
      <c r="BD91" s="6">
        <f>IF(Table3[[#This Row],[C26TT(S) ppm]]=0,"",Table3[[#This Row],[C24TET ppm]]/Table3[[#This Row],[C26TT(S) ppm]])</f>
        <v>0.69547760657579427</v>
      </c>
      <c r="BE91" s="22">
        <f t="shared" si="2"/>
        <v>0.64368822917269286</v>
      </c>
      <c r="BF91" s="6">
        <f>IF(SUM(Table3[[#This Row],[C31H (S) ppm]:[C35H (R) ppm]])=0,"",SUM(Table3[[#This Row],[C31H (S) ppm]:[C31H (R) ppm]])/SUM(Table3[[#This Row],[C31H (S) ppm]:[C35H (R) ppm]]))</f>
        <v>0.21581537149137439</v>
      </c>
      <c r="BG91" s="6">
        <f>IF(SUM(Table3[[#This Row],[C31H (S) ppm]:[C35H (R) ppm]])=0,"",SUM(Table3[[#This Row],[C32H (S) ppm]:[C32H (R) ppm]])/SUM(Table3[[#This Row],[C31H (S) ppm]:[C35H (R) ppm]]))</f>
        <v>0.19765281627909992</v>
      </c>
      <c r="BH91" s="6">
        <f>IF(SUM(Table3[[#This Row],[C31H (S) ppm]:[C35H (R) ppm]])=0,"",SUM(Table3[[#This Row],[C33H (S) ppm]:[C33H (R) ppm]])/SUM(Table3[[#This Row],[C31H (S) ppm]:[C35H (R) ppm]]))</f>
        <v>0.15235719592206035</v>
      </c>
      <c r="BI91" s="6">
        <f>IF(SUM(Table3[[#This Row],[C31H (S) ppm]:[C35H (R) ppm]])=0,"",SUM(Table3[[#This Row],[C34H (S) ppm]:[C34H (R) ppm]])/SUM(Table3[[#This Row],[C31H (S) ppm]:[C35H (R) ppm]]))</f>
        <v>0.17524237796991965</v>
      </c>
      <c r="BJ91" s="6">
        <f>IF(SUM(Table3[[#This Row],[C31H (S) ppm]:[C35H (R) ppm]])=0,"",SUM(Table3[[#This Row],[C35H (S) ppm]:[C35H (R) ppm]])/SUM(Table3[[#This Row],[C31H (S) ppm]:[C35H (R) ppm]]))</f>
        <v>0.25893223833754581</v>
      </c>
      <c r="BK91" s="6">
        <f>IF(Table3[[#This Row],[C34H (S) ppm]]=0,"",Table3[[#This Row],[C35H (S) ppm]]/Table3[[#This Row],[C34H (S) ppm]])</f>
        <v>1.5297916344485551</v>
      </c>
      <c r="BL91" s="6">
        <f>Table3[[#This Row],[C35HHI]]</f>
        <v>0.25893223833754581</v>
      </c>
      <c r="BM91" s="6">
        <f>IF(SUM(Table3[[#This Row],[C31H (S) ppm]:[C35H (R) ppm]])=0,"",Table3[[#This Row],[C29H ppm]]/Table3[[#This Row],[C30H ppm]])</f>
        <v>0.43794753266577696</v>
      </c>
      <c r="BN91" s="6">
        <f>IF(SUM(Table3[[#This Row],[C31H (S) ppm]:[C35H (R) ppm]])=0,"",SUM(Table3[[#This Row],[C31H (S) ppm]:[C35H (R) ppm]])/Table3[[#This Row],[C30H ppm]])</f>
        <v>2.7876231557901785</v>
      </c>
      <c r="BO91" s="21">
        <v>0.342125310889283</v>
      </c>
      <c r="BP91" s="21">
        <v>0.23225181630259401</v>
      </c>
      <c r="BQ91" s="21">
        <v>0.425622872808123</v>
      </c>
      <c r="BR91" s="6">
        <v>5.5596688288821902E-2</v>
      </c>
      <c r="BS91" s="6">
        <v>0.162803883957017</v>
      </c>
      <c r="BT91" s="6">
        <v>8.1091641265302022E-2</v>
      </c>
      <c r="BU91" s="6">
        <v>0.55907570054370559</v>
      </c>
      <c r="BV91" s="6">
        <v>0.77523390820830884</v>
      </c>
      <c r="BW91" s="6">
        <v>0.90918252042350589</v>
      </c>
      <c r="BX91" s="7">
        <v>0.37901602468084655</v>
      </c>
      <c r="BY91" s="7">
        <v>0.3059037468005823</v>
      </c>
      <c r="BZ91" s="7">
        <v>0.31508022851857109</v>
      </c>
      <c r="CA91" s="21">
        <v>0.99297551420176289</v>
      </c>
      <c r="CB91" s="6">
        <v>0.64111581067472312</v>
      </c>
      <c r="CC91" s="8">
        <v>100.99143439123853</v>
      </c>
      <c r="CD91" s="8">
        <v>18.450334226073714</v>
      </c>
      <c r="CE91" s="6">
        <v>0.56745399439519972</v>
      </c>
      <c r="CF91" s="6">
        <v>3.6570179131298022</v>
      </c>
      <c r="CG91" s="6">
        <v>0.80709977119877974</v>
      </c>
      <c r="CH91" s="8">
        <v>73.433649278094904</v>
      </c>
      <c r="CI91" s="8">
        <v>14.9229314596462</v>
      </c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</row>
    <row r="92" spans="1:115" x14ac:dyDescent="0.3">
      <c r="A92" s="1">
        <v>90</v>
      </c>
      <c r="B92" s="2" t="s">
        <v>106</v>
      </c>
      <c r="C92" s="2">
        <v>3507325322</v>
      </c>
      <c r="D92" s="2" t="s">
        <v>75</v>
      </c>
      <c r="E92" s="2" t="s">
        <v>61</v>
      </c>
      <c r="F92" s="2" t="s">
        <v>9</v>
      </c>
      <c r="G92" s="2" t="s">
        <v>275</v>
      </c>
      <c r="H92" s="2">
        <v>35.859292099999998</v>
      </c>
      <c r="I92" s="2">
        <v>-97.946582699999993</v>
      </c>
      <c r="J92" s="3">
        <v>7862</v>
      </c>
      <c r="K92" s="3">
        <v>2396.3375233171992</v>
      </c>
      <c r="L92" s="5"/>
      <c r="M92" s="3">
        <v>9777</v>
      </c>
      <c r="N92" s="2">
        <v>-30.99</v>
      </c>
      <c r="O92" s="2">
        <v>4.8</v>
      </c>
      <c r="P92" s="6">
        <v>0.54006163328197232</v>
      </c>
      <c r="Q92" s="6">
        <v>0.51197263397947546</v>
      </c>
      <c r="R92" s="6">
        <v>1.1709354120267261</v>
      </c>
      <c r="S92" s="21">
        <v>0.313</v>
      </c>
      <c r="T92" s="21">
        <v>0.42699999999999999</v>
      </c>
      <c r="U92" s="21">
        <v>0.26</v>
      </c>
      <c r="V92" s="8">
        <v>5.2104672629944</v>
      </c>
      <c r="W92" s="8">
        <v>20.232532489572399</v>
      </c>
      <c r="X92" s="8">
        <v>48.217701704989402</v>
      </c>
      <c r="Y92" s="8">
        <v>11.1663885496618</v>
      </c>
      <c r="Z92" s="8">
        <v>117.375060728227</v>
      </c>
      <c r="AA92" s="8">
        <v>81.743329770116105</v>
      </c>
      <c r="AB92" s="8">
        <v>83.140355073346996</v>
      </c>
      <c r="AC92" s="8">
        <v>44.651258986143297</v>
      </c>
      <c r="AD92" s="8">
        <v>45.014622758966702</v>
      </c>
      <c r="AE92" s="8">
        <v>61.916971584683701</v>
      </c>
      <c r="AF92" s="8">
        <v>57.585296877404303</v>
      </c>
      <c r="AG92" s="8">
        <v>48.699082346015302</v>
      </c>
      <c r="AH92" s="8">
        <v>50.897991460981899</v>
      </c>
      <c r="AI92" s="8">
        <v>52.972124150169897</v>
      </c>
      <c r="AJ92" s="8">
        <v>44.795588058096399</v>
      </c>
      <c r="AK92" s="8">
        <v>39.363757802177602</v>
      </c>
      <c r="AL92" s="8">
        <v>396.00925642131301</v>
      </c>
      <c r="AM92" s="8">
        <v>7.8470952841237196</v>
      </c>
      <c r="AN92" s="6">
        <v>24.107411317084999</v>
      </c>
      <c r="AO92" s="6">
        <v>6.8380435503737003</v>
      </c>
      <c r="AP92" s="6">
        <v>29.927615708859499</v>
      </c>
      <c r="AQ92" s="6">
        <v>13.4736258336382</v>
      </c>
      <c r="AR92" s="6">
        <v>11.653427190733</v>
      </c>
      <c r="AS92" s="6">
        <v>74.451219198404601</v>
      </c>
      <c r="AT92" s="6">
        <v>18.760876663619602</v>
      </c>
      <c r="AU92" s="6">
        <v>12.153534309785</v>
      </c>
      <c r="AV92" s="6">
        <v>13.0197590954877</v>
      </c>
      <c r="AW92" s="6">
        <v>9.3044558975725806</v>
      </c>
      <c r="AX92" s="6">
        <v>10.6073481027039</v>
      </c>
      <c r="AY92" s="6">
        <v>5.6251536026007898</v>
      </c>
      <c r="AZ92" s="6">
        <v>6.61678069904303</v>
      </c>
      <c r="BA92" s="6">
        <v>3.8284882342204298</v>
      </c>
      <c r="BB92" s="6">
        <v>4.2021665911973001</v>
      </c>
      <c r="BC92" s="6">
        <v>3.37547269961662</v>
      </c>
      <c r="BD92" s="6">
        <f>IF(Table3[[#This Row],[C26TT(S) ppm]]=0,"",Table3[[#This Row],[C24TET ppm]]/Table3[[#This Row],[C26TT(S) ppm]])</f>
        <v>0.17574185951977125</v>
      </c>
      <c r="BE92" s="22">
        <f t="shared" si="2"/>
        <v>0.82981738355021906</v>
      </c>
      <c r="BF92" s="6">
        <f>IF(SUM(Table3[[#This Row],[C31H (S) ppm]:[C35H (R) ppm]])=0,"",SUM(Table3[[#This Row],[C31H (S) ppm]:[C31H (R) ppm]])/SUM(Table3[[#This Row],[C31H (S) ppm]:[C35H (R) ppm]]))</f>
        <v>0.35333163748675583</v>
      </c>
      <c r="BG92" s="6">
        <f>IF(SUM(Table3[[#This Row],[C31H (S) ppm]:[C35H (R) ppm]])=0,"",SUM(Table3[[#This Row],[C32H (S) ppm]:[C32H (R) ppm]])/SUM(Table3[[#This Row],[C31H (S) ppm]:[C35H (R) ppm]]))</f>
        <v>0.25515127704973012</v>
      </c>
      <c r="BH92" s="6">
        <f>IF(SUM(Table3[[#This Row],[C31H (S) ppm]:[C35H (R) ppm]])=0,"",SUM(Table3[[#This Row],[C33H (S) ppm]:[C33H (R) ppm]])/SUM(Table3[[#This Row],[C31H (S) ppm]:[C35H (R) ppm]]))</f>
        <v>0.18552695094129487</v>
      </c>
      <c r="BI92" s="6">
        <f>IF(SUM(Table3[[#This Row],[C31H (S) ppm]:[C35H (R) ppm]])=0,"",SUM(Table3[[#This Row],[C34H (S) ppm]:[C34H (R) ppm]])/SUM(Table3[[#This Row],[C31H (S) ppm]:[C35H (R) ppm]]))</f>
        <v>0.11938263935724172</v>
      </c>
      <c r="BJ92" s="6">
        <f>IF(SUM(Table3[[#This Row],[C31H (S) ppm]:[C35H (R) ppm]])=0,"",SUM(Table3[[#This Row],[C35H (S) ppm]:[C35H (R) ppm]])/SUM(Table3[[#This Row],[C31H (S) ppm]:[C35H (R) ppm]]))</f>
        <v>8.6607495164977344E-2</v>
      </c>
      <c r="BK92" s="6">
        <f>IF(Table3[[#This Row],[C34H (S) ppm]]=0,"",Table3[[#This Row],[C35H (S) ppm]]/Table3[[#This Row],[C34H (S) ppm]])</f>
        <v>0.63507720481125363</v>
      </c>
      <c r="BL92" s="6">
        <f>Table3[[#This Row],[C35HHI]]</f>
        <v>8.6607495164977344E-2</v>
      </c>
      <c r="BM92" s="6">
        <f>IF(SUM(Table3[[#This Row],[C31H (S) ppm]:[C35H (R) ppm]])=0,"",Table3[[#This Row],[C29H ppm]]/Table3[[#This Row],[C30H ppm]])</f>
        <v>0.40197616682549653</v>
      </c>
      <c r="BN92" s="6">
        <f>IF(SUM(Table3[[#This Row],[C31H (S) ppm]:[C35H (R) ppm]])=0,"",SUM(Table3[[#This Row],[C31H (S) ppm]:[C35H (R) ppm]])/Table3[[#This Row],[C30H ppm]])</f>
        <v>1.1751860726777978</v>
      </c>
      <c r="BO92" s="21">
        <v>0.28856168428937701</v>
      </c>
      <c r="BP92" s="21">
        <v>0.27926924572877299</v>
      </c>
      <c r="BQ92" s="21">
        <v>0.43216906998184901</v>
      </c>
      <c r="BR92" s="6">
        <v>7.4099515162023899E-2</v>
      </c>
      <c r="BS92" s="6">
        <v>0.30908853234441203</v>
      </c>
      <c r="BT92" s="6">
        <v>4.4571653551252269E-2</v>
      </c>
      <c r="BU92" s="6">
        <v>0.54398133519472347</v>
      </c>
      <c r="BV92" s="6">
        <v>0.85380961341350481</v>
      </c>
      <c r="BW92" s="6">
        <v>0.92323988790466094</v>
      </c>
      <c r="BX92" s="7">
        <v>0.45009616472451636</v>
      </c>
      <c r="BY92" s="7">
        <v>0.45878493042199342</v>
      </c>
      <c r="BZ92" s="7">
        <v>9.111890485349021E-2</v>
      </c>
      <c r="CA92" s="21">
        <v>0.93720349563046179</v>
      </c>
      <c r="CB92" s="6">
        <v>0.76134301270417415</v>
      </c>
      <c r="CC92" s="8">
        <v>114.37359768356168</v>
      </c>
      <c r="CD92" s="8">
        <v>24.810944421330856</v>
      </c>
      <c r="CE92" s="6">
        <v>1.0217325913671227</v>
      </c>
      <c r="CF92" s="6">
        <v>3.4524093308360295</v>
      </c>
      <c r="CG92" s="6">
        <v>1.0193042429117232</v>
      </c>
      <c r="CH92" s="8">
        <v>17.902062355852301</v>
      </c>
      <c r="CI92" s="8">
        <v>8.0753433120413494</v>
      </c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</row>
    <row r="93" spans="1:115" x14ac:dyDescent="0.3">
      <c r="A93" s="1">
        <v>91</v>
      </c>
      <c r="B93" s="2" t="s">
        <v>107</v>
      </c>
      <c r="C93" s="2">
        <v>3507325034</v>
      </c>
      <c r="D93" s="2" t="s">
        <v>75</v>
      </c>
      <c r="E93" s="2" t="s">
        <v>61</v>
      </c>
      <c r="F93" s="2" t="s">
        <v>9</v>
      </c>
      <c r="G93" s="2" t="s">
        <v>275</v>
      </c>
      <c r="H93" s="2">
        <v>35.755710499999999</v>
      </c>
      <c r="I93" s="2">
        <v>-97.939744500000003</v>
      </c>
      <c r="J93" s="3">
        <v>7970</v>
      </c>
      <c r="K93" s="3">
        <v>2429.2559222638106</v>
      </c>
      <c r="L93" s="2">
        <v>42</v>
      </c>
      <c r="M93" s="3">
        <v>2890</v>
      </c>
      <c r="N93" s="5"/>
      <c r="O93" s="2">
        <v>3.8</v>
      </c>
      <c r="P93" s="6">
        <v>0.5703971119133574</v>
      </c>
      <c r="Q93" s="6">
        <v>0.56028001037075448</v>
      </c>
      <c r="R93" s="6">
        <v>1.1698287829708469</v>
      </c>
      <c r="S93" s="21">
        <v>0.32</v>
      </c>
      <c r="T93" s="21">
        <v>0.374</v>
      </c>
      <c r="U93" s="21">
        <v>0.30599999999999999</v>
      </c>
      <c r="V93" s="8">
        <v>3.870127966239</v>
      </c>
      <c r="W93" s="8">
        <v>9.1936641935553993</v>
      </c>
      <c r="X93" s="8">
        <v>28.170500401036499</v>
      </c>
      <c r="Y93" s="8">
        <v>7.0765463247333198</v>
      </c>
      <c r="Z93" s="8">
        <v>73.200319899754604</v>
      </c>
      <c r="AA93" s="8">
        <v>49.494588383608502</v>
      </c>
      <c r="AB93" s="8">
        <v>48.939529356146799</v>
      </c>
      <c r="AC93" s="8">
        <v>29.361550305525</v>
      </c>
      <c r="AD93" s="8">
        <v>29.483375838062798</v>
      </c>
      <c r="AE93" s="8">
        <v>35.758987727670302</v>
      </c>
      <c r="AF93" s="8">
        <v>37.752968272171699</v>
      </c>
      <c r="AG93" s="8">
        <v>30.5435317363835</v>
      </c>
      <c r="AH93" s="8">
        <v>30.102940800590101</v>
      </c>
      <c r="AI93" s="8">
        <v>28.400748376155999</v>
      </c>
      <c r="AJ93" s="8">
        <v>28.6865478815619</v>
      </c>
      <c r="AK93" s="8">
        <v>24.967789280189599</v>
      </c>
      <c r="AL93" s="8">
        <v>252.071627633644</v>
      </c>
      <c r="AM93" s="8">
        <v>3.8328274520630901</v>
      </c>
      <c r="AN93" s="6">
        <v>14.272921977117401</v>
      </c>
      <c r="AO93" s="6">
        <v>6.1073033004132</v>
      </c>
      <c r="AP93" s="6">
        <v>17.957688060983699</v>
      </c>
      <c r="AQ93" s="6">
        <v>11.6327984278778</v>
      </c>
      <c r="AR93" s="6">
        <v>11.459356740402299</v>
      </c>
      <c r="AS93" s="6">
        <v>45.537596987568399</v>
      </c>
      <c r="AT93" s="6">
        <v>14.292142578458799</v>
      </c>
      <c r="AU93" s="6">
        <v>8.6262286957938006</v>
      </c>
      <c r="AV93" s="6">
        <v>9.2803565200804492</v>
      </c>
      <c r="AW93" s="6">
        <v>5.8580628616537096</v>
      </c>
      <c r="AX93" s="6">
        <v>7.1477823219897498</v>
      </c>
      <c r="AY93" s="6">
        <v>5.2519580235078998</v>
      </c>
      <c r="AZ93" s="6">
        <v>3.9998812838998399</v>
      </c>
      <c r="BA93" s="6">
        <v>2.8888506781709999</v>
      </c>
      <c r="BB93" s="6">
        <v>3.6083399539035099</v>
      </c>
      <c r="BC93" s="6">
        <v>2.6052184809282202</v>
      </c>
      <c r="BD93" s="6">
        <f>IF(Table3[[#This Row],[C26TT(S) ppm]]=0,"",Table3[[#This Row],[C24TET ppm]]/Table3[[#This Row],[C26TT(S) ppm]])</f>
        <v>0.13053900125096127</v>
      </c>
      <c r="BE93" s="22">
        <f t="shared" si="2"/>
        <v>0.81416069466995833</v>
      </c>
      <c r="BF93" s="6">
        <f>IF(SUM(Table3[[#This Row],[C31H (S) ppm]:[C35H (R) ppm]])=0,"",SUM(Table3[[#This Row],[C31H (S) ppm]:[C31H (R) ppm]])/SUM(Table3[[#This Row],[C31H (S) ppm]:[C35H (R) ppm]]))</f>
        <v>0.36058521492398588</v>
      </c>
      <c r="BG93" s="6">
        <f>IF(SUM(Table3[[#This Row],[C31H (S) ppm]:[C35H (R) ppm]])=0,"",SUM(Table3[[#This Row],[C32H (S) ppm]:[C32H (R) ppm]])/SUM(Table3[[#This Row],[C31H (S) ppm]:[C35H (R) ppm]]))</f>
        <v>0.23817967433421208</v>
      </c>
      <c r="BH93" s="6">
        <f>IF(SUM(Table3[[#This Row],[C31H (S) ppm]:[C35H (R) ppm]])=0,"",SUM(Table3[[#This Row],[C33H (S) ppm]:[C33H (R) ppm]])/SUM(Table3[[#This Row],[C31H (S) ppm]:[C35H (R) ppm]]))</f>
        <v>0.19509078476732636</v>
      </c>
      <c r="BI93" s="6">
        <f>IF(SUM(Table3[[#This Row],[C31H (S) ppm]:[C35H (R) ppm]])=0,"",SUM(Table3[[#This Row],[C34H (S) ppm]:[C34H (R) ppm]])/SUM(Table3[[#This Row],[C31H (S) ppm]:[C35H (R) ppm]]))</f>
        <v>0.10838356990436052</v>
      </c>
      <c r="BJ93" s="6">
        <f>IF(SUM(Table3[[#This Row],[C31H (S) ppm]:[C35H (R) ppm]])=0,"",SUM(Table3[[#This Row],[C35H (S) ppm]:[C35H (R) ppm]])/SUM(Table3[[#This Row],[C31H (S) ppm]:[C35H (R) ppm]]))</f>
        <v>9.7760756070115251E-2</v>
      </c>
      <c r="BK93" s="6">
        <f>IF(Table3[[#This Row],[C34H (S) ppm]]=0,"",Table3[[#This Row],[C35H (S) ppm]]/Table3[[#This Row],[C34H (S) ppm]])</f>
        <v>0.90211176227345891</v>
      </c>
      <c r="BL93" s="6">
        <f>Table3[[#This Row],[C35HHI]]</f>
        <v>9.7760756070115251E-2</v>
      </c>
      <c r="BM93" s="6">
        <f>IF(SUM(Table3[[#This Row],[C31H (S) ppm]:[C35H (R) ppm]])=0,"",Table3[[#This Row],[C29H ppm]]/Table3[[#This Row],[C30H ppm]])</f>
        <v>0.39434860969686397</v>
      </c>
      <c r="BN93" s="6">
        <f>IF(SUM(Table3[[#This Row],[C31H (S) ppm]:[C35H (R) ppm]])=0,"",SUM(Table3[[#This Row],[C31H (S) ppm]:[C35H (R) ppm]])/Table3[[#This Row],[C30H ppm]])</f>
        <v>1.3957438600841916</v>
      </c>
      <c r="BO93" s="21">
        <v>0.35987980246985901</v>
      </c>
      <c r="BP93" s="21">
        <v>0.236401494901857</v>
      </c>
      <c r="BQ93" s="21">
        <v>0.40371870262828302</v>
      </c>
      <c r="BR93" s="6">
        <v>9.0085447684116804E-2</v>
      </c>
      <c r="BS93" s="6">
        <v>0.293634702617731</v>
      </c>
      <c r="BT93" s="6">
        <v>5.270808311348521E-2</v>
      </c>
      <c r="BU93" s="6">
        <v>0.52898388042454025</v>
      </c>
      <c r="BV93" s="6">
        <v>0.83264115359682589</v>
      </c>
      <c r="BW93" s="6">
        <v>0.92287496870351549</v>
      </c>
      <c r="BX93" s="7">
        <v>0.4701077245111554</v>
      </c>
      <c r="BY93" s="7">
        <v>0.48151835401031301</v>
      </c>
      <c r="BZ93" s="7">
        <v>4.8373921478531687E-2</v>
      </c>
      <c r="CA93" s="21">
        <v>0.88031651829871416</v>
      </c>
      <c r="CB93" s="6">
        <v>0.71298108284409656</v>
      </c>
      <c r="CC93" s="8">
        <v>119.53723836852672</v>
      </c>
      <c r="CD93" s="8">
        <v>23.750944346512213</v>
      </c>
      <c r="CE93" s="6">
        <v>0.90240549828178696</v>
      </c>
      <c r="CF93" s="6">
        <v>3.4516010978956997</v>
      </c>
      <c r="CG93" s="6">
        <v>1.0242723718505649</v>
      </c>
      <c r="CH93" s="8">
        <v>9.1418769353417595</v>
      </c>
      <c r="CI93" s="8">
        <v>6.5887746301581602</v>
      </c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</row>
    <row r="94" spans="1:115" x14ac:dyDescent="0.3">
      <c r="A94" s="1">
        <v>92</v>
      </c>
      <c r="B94" s="2" t="s">
        <v>108</v>
      </c>
      <c r="C94" s="2">
        <v>3507325950</v>
      </c>
      <c r="D94" s="2" t="s">
        <v>75</v>
      </c>
      <c r="E94" s="2" t="s">
        <v>61</v>
      </c>
      <c r="F94" s="2" t="s">
        <v>9</v>
      </c>
      <c r="G94" s="2" t="s">
        <v>274</v>
      </c>
      <c r="H94" s="2">
        <v>36.102835800000001</v>
      </c>
      <c r="I94" s="2">
        <v>-97.9390973</v>
      </c>
      <c r="J94" s="4">
        <v>7500</v>
      </c>
      <c r="K94" s="4">
        <v>2285.9999268480024</v>
      </c>
      <c r="L94" s="2">
        <v>42</v>
      </c>
      <c r="M94" s="3">
        <v>4480</v>
      </c>
      <c r="N94" s="5"/>
      <c r="O94" s="2">
        <v>2.7</v>
      </c>
      <c r="P94" s="6">
        <v>0.56359899520438461</v>
      </c>
      <c r="Q94" s="6">
        <v>0.57698094282848544</v>
      </c>
      <c r="R94" s="6">
        <v>1.0725771403737505</v>
      </c>
      <c r="S94" s="21">
        <v>0.20699999999999999</v>
      </c>
      <c r="T94" s="21">
        <v>0.61799999999999999</v>
      </c>
      <c r="U94" s="21">
        <v>0.17499999999999999</v>
      </c>
      <c r="V94" s="8">
        <v>9.0918282430152395</v>
      </c>
      <c r="W94" s="8">
        <v>35.2789950314395</v>
      </c>
      <c r="X94" s="8">
        <v>73.497808606856793</v>
      </c>
      <c r="Y94" s="8">
        <v>16.419390158457698</v>
      </c>
      <c r="Z94" s="8">
        <v>129.93779878692101</v>
      </c>
      <c r="AA94" s="8">
        <v>95.922411000264702</v>
      </c>
      <c r="AB94" s="8">
        <v>93.863728991922599</v>
      </c>
      <c r="AC94" s="8">
        <v>40.764905374662497</v>
      </c>
      <c r="AD94" s="8">
        <v>40.4151475189338</v>
      </c>
      <c r="AE94" s="8">
        <v>46.766131097009797</v>
      </c>
      <c r="AF94" s="8">
        <v>50.866611060316501</v>
      </c>
      <c r="AG94" s="8">
        <v>51.616192680052798</v>
      </c>
      <c r="AH94" s="8">
        <v>47.032875690299299</v>
      </c>
      <c r="AI94" s="8">
        <v>43.597439829471</v>
      </c>
      <c r="AJ94" s="8">
        <v>36.006299080747297</v>
      </c>
      <c r="AK94" s="8">
        <v>30.449921264747601</v>
      </c>
      <c r="AL94" s="8">
        <v>356.09676251859099</v>
      </c>
      <c r="AM94" s="8">
        <v>18.473968403826099</v>
      </c>
      <c r="AN94" s="6">
        <v>29.8898162440248</v>
      </c>
      <c r="AO94" s="6">
        <v>11.000664277632501</v>
      </c>
      <c r="AP94" s="6">
        <v>70.863427278491997</v>
      </c>
      <c r="AQ94" s="6">
        <v>24.6438001592064</v>
      </c>
      <c r="AR94" s="6">
        <v>12.2600505090713</v>
      </c>
      <c r="AS94" s="6">
        <v>134.147556095699</v>
      </c>
      <c r="AT94" s="6">
        <v>51.548304715431001</v>
      </c>
      <c r="AU94" s="6">
        <v>38.504318228015102</v>
      </c>
      <c r="AV94" s="6">
        <v>42.109649875953998</v>
      </c>
      <c r="AW94" s="6">
        <v>27.937128570774501</v>
      </c>
      <c r="AX94" s="6">
        <v>28.8908430858591</v>
      </c>
      <c r="AY94" s="6">
        <v>21.3587965239564</v>
      </c>
      <c r="AZ94" s="6">
        <v>26.642098226649999</v>
      </c>
      <c r="BA94" s="6">
        <v>17.182103819709798</v>
      </c>
      <c r="BB94" s="6">
        <v>30.279204725042302</v>
      </c>
      <c r="BC94" s="6">
        <v>18.259986477340998</v>
      </c>
      <c r="BD94" s="6">
        <f>IF(Table3[[#This Row],[C26TT(S) ppm]]=0,"",Table3[[#This Row],[C24TET ppm]]/Table3[[#This Row],[C26TT(S) ppm]])</f>
        <v>0.45318315433423351</v>
      </c>
      <c r="BE94" s="22">
        <f t="shared" si="2"/>
        <v>0.67163705963432596</v>
      </c>
      <c r="BF94" s="6">
        <f>IF(SUM(Table3[[#This Row],[C31H (S) ppm]:[C35H (R) ppm]])=0,"",SUM(Table3[[#This Row],[C31H (S) ppm]:[C31H (R) ppm]])/SUM(Table3[[#This Row],[C31H (S) ppm]:[C35H (R) ppm]]))</f>
        <v>0.29748570839826</v>
      </c>
      <c r="BG94" s="6">
        <f>IF(SUM(Table3[[#This Row],[C31H (S) ppm]:[C35H (R) ppm]])=0,"",SUM(Table3[[#This Row],[C32H (S) ppm]:[C32H (R) ppm]])/SUM(Table3[[#This Row],[C31H (S) ppm]:[C35H (R) ppm]]))</f>
        <v>0.23139709678781267</v>
      </c>
      <c r="BH94" s="6">
        <f>IF(SUM(Table3[[#This Row],[C31H (S) ppm]:[C35H (R) ppm]])=0,"",SUM(Table3[[#This Row],[C33H (S) ppm]:[C33H (R) ppm]])/SUM(Table3[[#This Row],[C31H (S) ppm]:[C35H (R) ppm]]))</f>
        <v>0.16599793706698651</v>
      </c>
      <c r="BI94" s="6">
        <f>IF(SUM(Table3[[#This Row],[C31H (S) ppm]:[C35H (R) ppm]])=0,"",SUM(Table3[[#This Row],[C34H (S) ppm]:[C34H (R) ppm]])/SUM(Table3[[#This Row],[C31H (S) ppm]:[C35H (R) ppm]]))</f>
        <v>0.14477172751466916</v>
      </c>
      <c r="BJ94" s="6">
        <f>IF(SUM(Table3[[#This Row],[C31H (S) ppm]:[C35H (R) ppm]])=0,"",SUM(Table3[[#This Row],[C35H (S) ppm]:[C35H (R) ppm]])/SUM(Table3[[#This Row],[C31H (S) ppm]:[C35H (R) ppm]]))</f>
        <v>0.16034753023227169</v>
      </c>
      <c r="BK94" s="6">
        <f>IF(Table3[[#This Row],[C34H (S) ppm]]=0,"",Table3[[#This Row],[C35H (S) ppm]]/Table3[[#This Row],[C34H (S) ppm]])</f>
        <v>1.13651726930254</v>
      </c>
      <c r="BL94" s="6">
        <f>Table3[[#This Row],[C35HHI]]</f>
        <v>0.16034753023227169</v>
      </c>
      <c r="BM94" s="6">
        <f>IF(SUM(Table3[[#This Row],[C31H (S) ppm]:[C35H (R) ppm]])=0,"",Table3[[#This Row],[C29H ppm]]/Table3[[#This Row],[C30H ppm]])</f>
        <v>0.52824985665738866</v>
      </c>
      <c r="BN94" s="6">
        <f>IF(SUM(Table3[[#This Row],[C31H (S) ppm]:[C35H (R) ppm]])=0,"",SUM(Table3[[#This Row],[C31H (S) ppm]:[C35H (R) ppm]])/Table3[[#This Row],[C30H ppm]])</f>
        <v>2.2565631686408238</v>
      </c>
      <c r="BO94" s="21">
        <v>0.31465442149071399</v>
      </c>
      <c r="BP94" s="21">
        <v>0.2266346915585</v>
      </c>
      <c r="BQ94" s="21">
        <v>0.45871088695078599</v>
      </c>
      <c r="BR94" s="6">
        <v>4.6271883640978402E-2</v>
      </c>
      <c r="BS94" s="6">
        <v>0.19374779819708299</v>
      </c>
      <c r="BT94" s="6">
        <v>7.2620422348904423E-2</v>
      </c>
      <c r="BU94" s="6">
        <v>0.46788540212763235</v>
      </c>
      <c r="BV94" s="6">
        <v>0.7614586617416339</v>
      </c>
      <c r="BW94" s="6">
        <v>0.88894203975914832</v>
      </c>
      <c r="BX94" s="7">
        <v>0.43464179803340097</v>
      </c>
      <c r="BY94" s="7">
        <v>0.41524894646480409</v>
      </c>
      <c r="BZ94" s="7">
        <v>0.15010925550179491</v>
      </c>
      <c r="CA94" s="21">
        <v>0.94117647058823539</v>
      </c>
      <c r="CB94" s="6">
        <v>0.66514860977948231</v>
      </c>
      <c r="CC94" s="8">
        <v>108.79687821574953</v>
      </c>
      <c r="CD94" s="8">
        <v>21.598473778210749</v>
      </c>
      <c r="CE94" s="6">
        <v>0.63862842434271017</v>
      </c>
      <c r="CF94" s="6">
        <v>3.8349549549549553</v>
      </c>
      <c r="CG94" s="6">
        <v>0.95538199120208278</v>
      </c>
      <c r="CH94" s="8">
        <v>59.539738229645103</v>
      </c>
      <c r="CI94" s="8">
        <v>11.495552062676699</v>
      </c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</row>
    <row r="95" spans="1:115" x14ac:dyDescent="0.3">
      <c r="A95" s="1">
        <v>93</v>
      </c>
      <c r="B95" s="2" t="s">
        <v>109</v>
      </c>
      <c r="C95" s="2">
        <v>3501724671</v>
      </c>
      <c r="D95" s="2" t="s">
        <v>65</v>
      </c>
      <c r="E95" s="2" t="s">
        <v>61</v>
      </c>
      <c r="F95" s="2" t="s">
        <v>9</v>
      </c>
      <c r="G95" s="2" t="s">
        <v>275</v>
      </c>
      <c r="H95" s="2">
        <v>35.624732899999998</v>
      </c>
      <c r="I95" s="2">
        <v>-97.927329599999993</v>
      </c>
      <c r="J95" s="3">
        <v>9291</v>
      </c>
      <c r="K95" s="3">
        <v>2831.8967093793053</v>
      </c>
      <c r="L95" s="2">
        <v>45</v>
      </c>
      <c r="M95" s="3">
        <v>1954</v>
      </c>
      <c r="N95" s="5"/>
      <c r="O95" s="2">
        <v>4.9000000000000004</v>
      </c>
      <c r="P95" s="6">
        <v>0.57578209277238401</v>
      </c>
      <c r="Q95" s="6">
        <v>0.49768017321373337</v>
      </c>
      <c r="R95" s="6">
        <v>1.326911124922312</v>
      </c>
      <c r="S95" s="21">
        <v>0.31900000000000001</v>
      </c>
      <c r="T95" s="21">
        <v>0.35</v>
      </c>
      <c r="U95" s="21">
        <v>0.33100000000000002</v>
      </c>
      <c r="V95" s="8">
        <v>3.2504052714444001</v>
      </c>
      <c r="W95" s="8">
        <v>4.80741734211907</v>
      </c>
      <c r="X95" s="8">
        <v>14.0161875328007</v>
      </c>
      <c r="Y95" s="8">
        <v>3.7323925593329101</v>
      </c>
      <c r="Z95" s="8">
        <v>35.553140124788598</v>
      </c>
      <c r="AA95" s="8">
        <v>25.851396582891098</v>
      </c>
      <c r="AB95" s="8">
        <v>24.398087352032199</v>
      </c>
      <c r="AC95" s="8">
        <v>15.640515481952299</v>
      </c>
      <c r="AD95" s="8">
        <v>15.389095574085999</v>
      </c>
      <c r="AE95" s="8">
        <v>17.9100822205376</v>
      </c>
      <c r="AF95" s="8">
        <v>20.705090675841198</v>
      </c>
      <c r="AG95" s="8">
        <v>17.180453670767999</v>
      </c>
      <c r="AH95" s="8">
        <v>15.6566796897778</v>
      </c>
      <c r="AI95" s="8">
        <v>15.573269578401099</v>
      </c>
      <c r="AJ95" s="8">
        <v>15.5883841623418</v>
      </c>
      <c r="AK95" s="8">
        <v>13.517126363053199</v>
      </c>
      <c r="AL95" s="8">
        <v>130.75899469356801</v>
      </c>
      <c r="AM95" s="8">
        <v>2.3874744883083601</v>
      </c>
      <c r="AN95" s="6">
        <v>11.373654440492199</v>
      </c>
      <c r="AO95" s="6">
        <v>2.96280832701615</v>
      </c>
      <c r="AP95" s="6">
        <v>6.7217913580966799</v>
      </c>
      <c r="AQ95" s="6">
        <v>7.1870546387544501</v>
      </c>
      <c r="AR95" s="6">
        <v>9.8927750889264701</v>
      </c>
      <c r="AS95" s="6">
        <v>17.866277917079699</v>
      </c>
      <c r="AT95" s="6">
        <v>4.9016735669718399</v>
      </c>
      <c r="AU95" s="6">
        <v>3.6756428946294202</v>
      </c>
      <c r="AV95" s="6">
        <v>3.9307014986296598</v>
      </c>
      <c r="AW95" s="6">
        <v>3.2661496297160202</v>
      </c>
      <c r="AX95" s="6">
        <v>3.6929966761910298</v>
      </c>
      <c r="AY95" s="6">
        <v>2.6997026065659799</v>
      </c>
      <c r="AZ95" s="6">
        <v>2.2193247419674602</v>
      </c>
      <c r="BA95" s="6">
        <v>1.3777363111551699</v>
      </c>
      <c r="BB95" s="6">
        <v>1.51012887048808</v>
      </c>
      <c r="BC95" s="6">
        <v>0.38395241705055699</v>
      </c>
      <c r="BD95" s="6">
        <f>IF(Table3[[#This Row],[C26TT(S) ppm]]=0,"",Table3[[#This Row],[C24TET ppm]]/Table3[[#This Row],[C26TT(S) ppm]])</f>
        <v>0.1526467903863708</v>
      </c>
      <c r="BE95" s="22">
        <f t="shared" si="2"/>
        <v>0.82319537967509515</v>
      </c>
      <c r="BF95" s="6">
        <f>IF(SUM(Table3[[#This Row],[C31H (S) ppm]:[C35H (R) ppm]])=0,"",SUM(Table3[[#This Row],[C31H (S) ppm]:[C31H (R) ppm]])/SUM(Table3[[#This Row],[C31H (S) ppm]:[C35H (R) ppm]]))</f>
        <v>0.31012052947962826</v>
      </c>
      <c r="BG95" s="6">
        <f>IF(SUM(Table3[[#This Row],[C31H (S) ppm]:[C35H (R) ppm]])=0,"",SUM(Table3[[#This Row],[C32H (S) ppm]:[C32H (R) ppm]])/SUM(Table3[[#This Row],[C31H (S) ppm]:[C35H (R) ppm]]))</f>
        <v>0.26020857368389094</v>
      </c>
      <c r="BH95" s="6">
        <f>IF(SUM(Table3[[#This Row],[C31H (S) ppm]:[C35H (R) ppm]])=0,"",SUM(Table3[[#This Row],[C33H (S) ppm]:[C33H (R) ppm]])/SUM(Table3[[#This Row],[C31H (S) ppm]:[C35H (R) ppm]]))</f>
        <v>0.23113374623029107</v>
      </c>
      <c r="BI95" s="6">
        <f>IF(SUM(Table3[[#This Row],[C31H (S) ppm]:[C35H (R) ppm]])=0,"",SUM(Table3[[#This Row],[C34H (S) ppm]:[C34H (R) ppm]])/SUM(Table3[[#This Row],[C31H (S) ppm]:[C35H (R) ppm]]))</f>
        <v>0.13005495172748791</v>
      </c>
      <c r="BJ95" s="6">
        <f>IF(SUM(Table3[[#This Row],[C31H (S) ppm]:[C35H (R) ppm]])=0,"",SUM(Table3[[#This Row],[C35H (S) ppm]:[C35H (R) ppm]])/SUM(Table3[[#This Row],[C31H (S) ppm]:[C35H (R) ppm]]))</f>
        <v>6.848219887870155E-2</v>
      </c>
      <c r="BK95" s="6">
        <f>IF(Table3[[#This Row],[C34H (S) ppm]]=0,"",Table3[[#This Row],[C35H (S) ppm]]/Table3[[#This Row],[C34H (S) ppm]])</f>
        <v>0.68044520116030027</v>
      </c>
      <c r="BL95" s="6">
        <f>Table3[[#This Row],[C35HHI]]</f>
        <v>6.848219887870155E-2</v>
      </c>
      <c r="BM95" s="6">
        <f>IF(SUM(Table3[[#This Row],[C31H (S) ppm]:[C35H (R) ppm]])=0,"",Table3[[#This Row],[C29H ppm]]/Table3[[#This Row],[C30H ppm]])</f>
        <v>0.3762278516708184</v>
      </c>
      <c r="BN95" s="6">
        <f>IF(SUM(Table3[[#This Row],[C31H (S) ppm]:[C35H (R) ppm]])=0,"",SUM(Table3[[#This Row],[C31H (S) ppm]:[C35H (R) ppm]])/Table3[[#This Row],[C30H ppm]])</f>
        <v>1.5480565869248502</v>
      </c>
      <c r="BO95" s="21">
        <v>0.32428938758066</v>
      </c>
      <c r="BP95" s="21">
        <v>0.24189898338809901</v>
      </c>
      <c r="BQ95" s="21">
        <v>0.43381162903124099</v>
      </c>
      <c r="BR95" s="6">
        <v>7.3465068875530698E-2</v>
      </c>
      <c r="BS95" s="6">
        <v>0.30030804242439002</v>
      </c>
      <c r="BT95" s="6">
        <v>5.9681519074821367E-2</v>
      </c>
      <c r="BU95" s="6">
        <v>0.6304758885249433</v>
      </c>
      <c r="BV95" s="6">
        <v>0.84883403349358522</v>
      </c>
      <c r="BW95" s="6">
        <v>0.92743127456515195</v>
      </c>
      <c r="BX95" s="7">
        <v>0.45320957280250501</v>
      </c>
      <c r="BY95" s="7">
        <v>0.49874748378438832</v>
      </c>
      <c r="BZ95" s="7">
        <v>4.8042943413106692E-2</v>
      </c>
      <c r="CA95" s="21">
        <v>0.90028310789556454</v>
      </c>
      <c r="CB95" s="6">
        <v>0.74177723269037799</v>
      </c>
      <c r="CC95" s="8">
        <v>121.62939409269231</v>
      </c>
      <c r="CD95" s="8">
        <v>24.827148535355224</v>
      </c>
      <c r="CE95" s="6">
        <v>0.97479096468239101</v>
      </c>
      <c r="CF95" s="6">
        <v>3.3517210281076211</v>
      </c>
      <c r="CG95" s="6">
        <v>1.1004787050288705</v>
      </c>
      <c r="CH95" s="8">
        <v>6.0244212490524198</v>
      </c>
      <c r="CI95" s="8">
        <v>5.35726949676366</v>
      </c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</row>
    <row r="96" spans="1:115" x14ac:dyDescent="0.3">
      <c r="A96" s="1">
        <v>94</v>
      </c>
      <c r="B96" s="2" t="s">
        <v>110</v>
      </c>
      <c r="C96" s="2">
        <v>3501724793</v>
      </c>
      <c r="D96" s="2" t="s">
        <v>65</v>
      </c>
      <c r="E96" s="2" t="s">
        <v>61</v>
      </c>
      <c r="F96" s="2" t="s">
        <v>9</v>
      </c>
      <c r="G96" s="2" t="s">
        <v>275</v>
      </c>
      <c r="H96" s="2">
        <v>35.610138300000003</v>
      </c>
      <c r="I96" s="2">
        <v>-97.924330900000001</v>
      </c>
      <c r="J96" s="3">
        <v>9033</v>
      </c>
      <c r="K96" s="3">
        <v>2753.2583118957341</v>
      </c>
      <c r="L96" s="2">
        <v>42</v>
      </c>
      <c r="M96" s="3">
        <v>8238</v>
      </c>
      <c r="N96" s="2">
        <v>-31.02</v>
      </c>
      <c r="O96" s="2">
        <v>6.1</v>
      </c>
      <c r="P96" s="6">
        <v>0.4997686256362795</v>
      </c>
      <c r="Q96" s="6">
        <v>0.41406250000000006</v>
      </c>
      <c r="R96" s="6">
        <v>1.4555256064690025</v>
      </c>
      <c r="S96" s="21">
        <v>0.33</v>
      </c>
      <c r="T96" s="21">
        <v>0.34200000000000003</v>
      </c>
      <c r="U96" s="21">
        <v>0.32700000000000001</v>
      </c>
      <c r="V96" s="8">
        <v>3.03721355254994</v>
      </c>
      <c r="W96" s="8">
        <v>3.35093490587994</v>
      </c>
      <c r="X96" s="8">
        <v>10.445528134764</v>
      </c>
      <c r="Y96" s="8">
        <v>3.3994795950797698</v>
      </c>
      <c r="Z96" s="8">
        <v>26.784714178656699</v>
      </c>
      <c r="AA96" s="8">
        <v>20.1292061043339</v>
      </c>
      <c r="AB96" s="8">
        <v>19.250204194539901</v>
      </c>
      <c r="AC96" s="8">
        <v>12.200205551666</v>
      </c>
      <c r="AD96" s="8">
        <v>12.7769206173634</v>
      </c>
      <c r="AE96" s="8">
        <v>14.904155135105301</v>
      </c>
      <c r="AF96" s="8">
        <v>16.6296225784202</v>
      </c>
      <c r="AG96" s="8">
        <v>13.9704754811589</v>
      </c>
      <c r="AH96" s="8">
        <v>13.954571118316199</v>
      </c>
      <c r="AI96" s="8">
        <v>13.096463175394</v>
      </c>
      <c r="AJ96" s="8">
        <v>13.8061303984503</v>
      </c>
      <c r="AK96" s="8">
        <v>11.659041414675899</v>
      </c>
      <c r="AL96" s="8">
        <v>120.939373808544</v>
      </c>
      <c r="AM96" s="8">
        <v>1.24116400223993</v>
      </c>
      <c r="AN96" s="6">
        <v>7.57338731551026</v>
      </c>
      <c r="AO96" s="6">
        <v>1.9779621972044701</v>
      </c>
      <c r="AP96" s="6">
        <v>4.5407475666536596</v>
      </c>
      <c r="AQ96" s="6">
        <v>4.5679824886458604</v>
      </c>
      <c r="AR96" s="6">
        <v>6.7825350768970702</v>
      </c>
      <c r="AS96" s="6">
        <v>10.1415780893243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0</v>
      </c>
      <c r="BC96" s="6">
        <v>0</v>
      </c>
      <c r="BD96" s="6">
        <f>IF(Table3[[#This Row],[C26TT(S) ppm]]=0,"",Table3[[#This Row],[C24TET ppm]]/Table3[[#This Row],[C26TT(S) ppm]])</f>
        <v>0.10173304023311662</v>
      </c>
      <c r="BE96" s="22">
        <f t="shared" si="2"/>
        <v>0.90275375724119744</v>
      </c>
      <c r="BF96" s="6" t="str">
        <f>IF(SUM(Table3[[#This Row],[C31H (S) ppm]:[C35H (R) ppm]])=0,"",SUM(Table3[[#This Row],[C31H (S) ppm]:[C31H (R) ppm]])/SUM(Table3[[#This Row],[C31H (S) ppm]:[C35H (R) ppm]]))</f>
        <v/>
      </c>
      <c r="BG96" s="6" t="str">
        <f>IF(SUM(Table3[[#This Row],[C31H (S) ppm]:[C35H (R) ppm]])=0,"",SUM(Table3[[#This Row],[C32H (S) ppm]:[C32H (R) ppm]])/SUM(Table3[[#This Row],[C31H (S) ppm]:[C35H (R) ppm]]))</f>
        <v/>
      </c>
      <c r="BH96" s="6" t="str">
        <f>IF(SUM(Table3[[#This Row],[C31H (S) ppm]:[C35H (R) ppm]])=0,"",SUM(Table3[[#This Row],[C33H (S) ppm]:[C33H (R) ppm]])/SUM(Table3[[#This Row],[C31H (S) ppm]:[C35H (R) ppm]]))</f>
        <v/>
      </c>
      <c r="BI96" s="6" t="str">
        <f>IF(SUM(Table3[[#This Row],[C31H (S) ppm]:[C35H (R) ppm]])=0,"",SUM(Table3[[#This Row],[C34H (S) ppm]:[C34H (R) ppm]])/SUM(Table3[[#This Row],[C31H (S) ppm]:[C35H (R) ppm]]))</f>
        <v/>
      </c>
      <c r="BJ96" s="6" t="str">
        <f>IF(SUM(Table3[[#This Row],[C31H (S) ppm]:[C35H (R) ppm]])=0,"",SUM(Table3[[#This Row],[C35H (S) ppm]:[C35H (R) ppm]])/SUM(Table3[[#This Row],[C31H (S) ppm]:[C35H (R) ppm]]))</f>
        <v/>
      </c>
      <c r="BK96" s="6" t="str">
        <f>IF(Table3[[#This Row],[C34H (S) ppm]]=0,"",Table3[[#This Row],[C35H (S) ppm]]/Table3[[#This Row],[C34H (S) ppm]])</f>
        <v/>
      </c>
      <c r="BL96" s="6" t="str">
        <f>Table3[[#This Row],[C35HHI]]</f>
        <v/>
      </c>
      <c r="BM96" s="6" t="str">
        <f>IF(SUM(Table3[[#This Row],[C31H (S) ppm]:[C35H (R) ppm]])=0,"",Table3[[#This Row],[C29H ppm]]/Table3[[#This Row],[C30H ppm]])</f>
        <v/>
      </c>
      <c r="BN96" s="6" t="str">
        <f>IF(SUM(Table3[[#This Row],[C31H (S) ppm]:[C35H (R) ppm]])=0,"",SUM(Table3[[#This Row],[C31H (S) ppm]:[C35H (R) ppm]])/Table3[[#This Row],[C30H ppm]])</f>
        <v/>
      </c>
      <c r="BO96" s="21">
        <v>0.29310429327582799</v>
      </c>
      <c r="BP96" s="21">
        <v>0.17703228125204201</v>
      </c>
      <c r="BQ96" s="21">
        <v>0.52986342547212995</v>
      </c>
      <c r="BR96" s="6">
        <v>9.2214148005338906E-2</v>
      </c>
      <c r="BS96" s="6">
        <v>0.297372387648766</v>
      </c>
      <c r="BT96" s="6">
        <v>5.7116887924099718E-2</v>
      </c>
      <c r="BU96" s="6">
        <v>0.68690662536118452</v>
      </c>
      <c r="BV96" s="6">
        <v>0.86981181430506438</v>
      </c>
      <c r="BW96" s="6">
        <v>0.94306720118259202</v>
      </c>
      <c r="BX96" s="7">
        <v>0.41611018415712786</v>
      </c>
      <c r="BY96" s="7">
        <v>0.5134964119945431</v>
      </c>
      <c r="BZ96" s="7">
        <v>7.0393403848328956E-2</v>
      </c>
      <c r="CA96" s="21">
        <v>0.95500168381473316</v>
      </c>
      <c r="CB96" s="6">
        <v>0.80254546603319832</v>
      </c>
      <c r="CC96" s="8">
        <v>121.31742325464728</v>
      </c>
      <c r="CD96" s="8">
        <v>27.848321575653948</v>
      </c>
      <c r="CE96" s="6">
        <v>1.3305860002476875</v>
      </c>
      <c r="CF96" s="6">
        <v>3.3295670358440894</v>
      </c>
      <c r="CG96" s="6">
        <v>1.2340395201686318</v>
      </c>
      <c r="CH96" s="8">
        <v>4.6677745692279604</v>
      </c>
      <c r="CI96" s="8">
        <v>6.2986689018501396</v>
      </c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</row>
    <row r="97" spans="1:115" x14ac:dyDescent="0.3">
      <c r="A97" s="1">
        <v>95</v>
      </c>
      <c r="B97" s="2" t="s">
        <v>111</v>
      </c>
      <c r="C97" s="2">
        <v>3501724921</v>
      </c>
      <c r="D97" s="2" t="s">
        <v>65</v>
      </c>
      <c r="E97" s="2" t="s">
        <v>61</v>
      </c>
      <c r="F97" s="2" t="s">
        <v>9</v>
      </c>
      <c r="G97" s="2" t="s">
        <v>275</v>
      </c>
      <c r="H97" s="2">
        <v>35.623462799999999</v>
      </c>
      <c r="I97" s="2">
        <v>-97.915221399999993</v>
      </c>
      <c r="J97" s="3">
        <v>8991</v>
      </c>
      <c r="K97" s="3">
        <v>2740.4567123053853</v>
      </c>
      <c r="L97" s="5"/>
      <c r="M97" s="3">
        <v>9218</v>
      </c>
      <c r="N97" s="2">
        <v>-30.85</v>
      </c>
      <c r="O97" s="2">
        <v>5.2</v>
      </c>
      <c r="P97" s="6">
        <v>0.5146935348446684</v>
      </c>
      <c r="Q97" s="6">
        <v>0.51104613385315145</v>
      </c>
      <c r="R97" s="6">
        <v>1.1691036236490782</v>
      </c>
      <c r="S97" s="21">
        <v>0.34599999999999997</v>
      </c>
      <c r="T97" s="21">
        <v>0.33100000000000002</v>
      </c>
      <c r="U97" s="21">
        <v>0.32300000000000001</v>
      </c>
      <c r="V97" s="8">
        <v>3.8605074231818799</v>
      </c>
      <c r="W97" s="8">
        <v>6.0696369804455896</v>
      </c>
      <c r="X97" s="8">
        <v>19.006000226423598</v>
      </c>
      <c r="Y97" s="8">
        <v>5.4321997837263902</v>
      </c>
      <c r="Z97" s="8">
        <v>46.258958373185202</v>
      </c>
      <c r="AA97" s="8">
        <v>34.581143595529298</v>
      </c>
      <c r="AB97" s="8">
        <v>34.3029470207724</v>
      </c>
      <c r="AC97" s="8">
        <v>21.0612397865372</v>
      </c>
      <c r="AD97" s="8">
        <v>20.5411056500506</v>
      </c>
      <c r="AE97" s="8">
        <v>24.781067860726001</v>
      </c>
      <c r="AF97" s="8">
        <v>27.8433148420695</v>
      </c>
      <c r="AG97" s="8">
        <v>25.006538958529301</v>
      </c>
      <c r="AH97" s="8">
        <v>26.765311898562199</v>
      </c>
      <c r="AI97" s="8">
        <v>20.952814094481099</v>
      </c>
      <c r="AJ97" s="8">
        <v>21.3822538521298</v>
      </c>
      <c r="AK97" s="8">
        <v>16.620775540000899</v>
      </c>
      <c r="AL97" s="8">
        <v>190.11230612475899</v>
      </c>
      <c r="AM97" s="8">
        <v>2.5232337980223098</v>
      </c>
      <c r="AN97" s="6">
        <v>14.7010622391736</v>
      </c>
      <c r="AO97" s="6">
        <v>2.7652884754271798</v>
      </c>
      <c r="AP97" s="6">
        <v>6.2630418063921702</v>
      </c>
      <c r="AQ97" s="6">
        <v>7.0012921762825204</v>
      </c>
      <c r="AR97" s="6">
        <v>7.9796765265052301</v>
      </c>
      <c r="AS97" s="6">
        <v>23.3653501563494</v>
      </c>
      <c r="AT97" s="6">
        <v>7.6381203714909196</v>
      </c>
      <c r="AU97" s="6">
        <v>5.2285824709065096</v>
      </c>
      <c r="AV97" s="6">
        <v>5.9144352877336903</v>
      </c>
      <c r="AW97" s="6">
        <v>4.48398443142292</v>
      </c>
      <c r="AX97" s="6">
        <v>6.0016161963170997</v>
      </c>
      <c r="AY97" s="6">
        <v>3.8830639022162199</v>
      </c>
      <c r="AZ97" s="6">
        <v>3.2450879733913198</v>
      </c>
      <c r="BA97" s="6">
        <v>3.0803764878570599</v>
      </c>
      <c r="BB97" s="6">
        <v>2.8912112493509801</v>
      </c>
      <c r="BC97" s="6">
        <v>1.4329571317590399</v>
      </c>
      <c r="BD97" s="6">
        <f>IF(Table3[[#This Row],[C26TT(S) ppm]]=0,"",Table3[[#This Row],[C24TET ppm]]/Table3[[#This Row],[C26TT(S) ppm]])</f>
        <v>0.11980461851230692</v>
      </c>
      <c r="BE97" s="22">
        <f t="shared" si="2"/>
        <v>0.83722866507742832</v>
      </c>
      <c r="BF97" s="6">
        <f>IF(SUM(Table3[[#This Row],[C31H (S) ppm]:[C35H (R) ppm]])=0,"",SUM(Table3[[#This Row],[C31H (S) ppm]:[C31H (R) ppm]])/SUM(Table3[[#This Row],[C31H (S) ppm]:[C35H (R) ppm]]))</f>
        <v>0.29376412492071852</v>
      </c>
      <c r="BG97" s="6">
        <f>IF(SUM(Table3[[#This Row],[C31H (S) ppm]:[C35H (R) ppm]])=0,"",SUM(Table3[[#This Row],[C32H (S) ppm]:[C32H (R) ppm]])/SUM(Table3[[#This Row],[C31H (S) ppm]:[C35H (R) ppm]]))</f>
        <v>0.23740990265904141</v>
      </c>
      <c r="BH97" s="6">
        <f>IF(SUM(Table3[[#This Row],[C31H (S) ppm]:[C35H (R) ppm]])=0,"",SUM(Table3[[#This Row],[C33H (S) ppm]:[C33H (R) ppm]])/SUM(Table3[[#This Row],[C31H (S) ppm]:[C35H (R) ppm]]))</f>
        <v>0.22568053640740093</v>
      </c>
      <c r="BI97" s="6">
        <f>IF(SUM(Table3[[#This Row],[C31H (S) ppm]:[C35H (R) ppm]])=0,"",SUM(Table3[[#This Row],[C34H (S) ppm]:[C34H (R) ppm]])/SUM(Table3[[#This Row],[C31H (S) ppm]:[C35H (R) ppm]]))</f>
        <v>0.14441885811279842</v>
      </c>
      <c r="BJ97" s="6">
        <f>IF(SUM(Table3[[#This Row],[C31H (S) ppm]:[C35H (R) ppm]])=0,"",SUM(Table3[[#This Row],[C35H (S) ppm]:[C35H (R) ppm]])/SUM(Table3[[#This Row],[C31H (S) ppm]:[C35H (R) ppm]]))</f>
        <v>9.8726577900040718E-2</v>
      </c>
      <c r="BK97" s="6">
        <f>IF(Table3[[#This Row],[C34H (S) ppm]]=0,"",Table3[[#This Row],[C35H (S) ppm]]/Table3[[#This Row],[C34H (S) ppm]])</f>
        <v>0.89095003681193996</v>
      </c>
      <c r="BL97" s="6">
        <f>Table3[[#This Row],[C35HHI]]</f>
        <v>9.8726577900040718E-2</v>
      </c>
      <c r="BM97" s="6">
        <f>IF(SUM(Table3[[#This Row],[C31H (S) ppm]:[C35H (R) ppm]])=0,"",Table3[[#This Row],[C29H ppm]]/Table3[[#This Row],[C30H ppm]])</f>
        <v>0.26804827509465867</v>
      </c>
      <c r="BN97" s="6">
        <f>IF(SUM(Table3[[#This Row],[C31H (S) ppm]:[C35H (R) ppm]])=0,"",SUM(Table3[[#This Row],[C31H (S) ppm]:[C35H (R) ppm]])/Table3[[#This Row],[C30H ppm]])</f>
        <v>1.8745465062308735</v>
      </c>
      <c r="BO97" s="21">
        <v>0.29985459267261799</v>
      </c>
      <c r="BP97" s="21">
        <v>0.242782433960477</v>
      </c>
      <c r="BQ97" s="21">
        <v>0.45736297336690501</v>
      </c>
      <c r="BR97" s="6">
        <v>8.2009944564478507E-2</v>
      </c>
      <c r="BS97" s="6">
        <v>0.32659613034262502</v>
      </c>
      <c r="BT97" s="6">
        <v>5.514502429536311E-2</v>
      </c>
      <c r="BU97" s="6">
        <v>0.61148073291401328</v>
      </c>
      <c r="BV97" s="6">
        <v>0.887623129798217</v>
      </c>
      <c r="BW97" s="6">
        <v>0.93401992164994618</v>
      </c>
      <c r="BX97" s="7">
        <v>0.42892140779141241</v>
      </c>
      <c r="BY97" s="7">
        <v>0.49207078329724174</v>
      </c>
      <c r="BZ97" s="7">
        <v>7.9007808911345886E-2</v>
      </c>
      <c r="CA97" s="21">
        <v>0.94880886426592803</v>
      </c>
      <c r="CB97" s="6">
        <v>0.78432059820072431</v>
      </c>
      <c r="CC97" s="8">
        <v>119.31867074079912</v>
      </c>
      <c r="CD97" s="8">
        <v>26.529866147768153</v>
      </c>
      <c r="CE97" s="6">
        <v>1.2058428740623766</v>
      </c>
      <c r="CF97" s="6">
        <v>3.3511097869804858</v>
      </c>
      <c r="CG97" s="6">
        <v>1.1472283135295016</v>
      </c>
      <c r="CH97" s="8">
        <v>9.1946111174006599</v>
      </c>
      <c r="CI97" s="8">
        <v>5.1362911495684296</v>
      </c>
      <c r="CJ97" s="6">
        <v>-34.9</v>
      </c>
      <c r="CK97" s="6">
        <v>-33.052</v>
      </c>
      <c r="CL97" s="6">
        <v>-31.928000000000001</v>
      </c>
      <c r="CM97" s="6">
        <v>-32.517000000000003</v>
      </c>
      <c r="CN97" s="6">
        <v>-32.064</v>
      </c>
      <c r="CO97" s="6">
        <v>-31.018999999999998</v>
      </c>
      <c r="CP97" s="6">
        <v>-32.581000000000003</v>
      </c>
      <c r="CQ97" s="6">
        <v>-28.335000000000001</v>
      </c>
      <c r="CR97" s="6">
        <v>-31.140999999999998</v>
      </c>
      <c r="CS97" s="6">
        <v>-32.433</v>
      </c>
      <c r="CT97" s="6">
        <v>-31.791</v>
      </c>
      <c r="CU97" s="6">
        <v>-30.547999999999998</v>
      </c>
      <c r="CV97" s="6">
        <v>-31.451000000000001</v>
      </c>
      <c r="CW97" s="6">
        <v>-27.135000000000002</v>
      </c>
      <c r="CX97" s="6">
        <v>-27.295999999999999</v>
      </c>
      <c r="CY97" s="6">
        <v>-26.542999999999999</v>
      </c>
      <c r="CZ97" s="6">
        <v>-32.545999999999999</v>
      </c>
      <c r="DA97" s="6">
        <v>-30.2</v>
      </c>
      <c r="DB97" s="6">
        <v>-31.72</v>
      </c>
      <c r="DC97" s="6">
        <v>-31.866</v>
      </c>
      <c r="DD97" s="6">
        <v>-32.249000000000002</v>
      </c>
      <c r="DE97" s="6">
        <v>-31.8</v>
      </c>
      <c r="DF97" s="6">
        <v>-32.070999999999998</v>
      </c>
      <c r="DG97" s="6">
        <v>-32.200000000000003</v>
      </c>
      <c r="DH97" s="6">
        <v>-31.9</v>
      </c>
      <c r="DI97" s="6">
        <v>-32.299999999999997</v>
      </c>
      <c r="DJ97" s="6">
        <v>-32.299999999999997</v>
      </c>
      <c r="DK97" s="6">
        <v>-32.299999999999997</v>
      </c>
    </row>
    <row r="98" spans="1:115" x14ac:dyDescent="0.3">
      <c r="A98" s="1">
        <v>96</v>
      </c>
      <c r="B98" s="2" t="s">
        <v>112</v>
      </c>
      <c r="C98" s="2">
        <v>3501724916</v>
      </c>
      <c r="D98" s="2" t="s">
        <v>65</v>
      </c>
      <c r="E98" s="2" t="s">
        <v>61</v>
      </c>
      <c r="F98" s="2" t="s">
        <v>55</v>
      </c>
      <c r="G98" s="2" t="s">
        <v>275</v>
      </c>
      <c r="H98" s="2">
        <v>35.681326300000002</v>
      </c>
      <c r="I98" s="2">
        <v>-97.906593099999995</v>
      </c>
      <c r="J98" s="3">
        <v>8848</v>
      </c>
      <c r="K98" s="3">
        <v>2696.8703137001498</v>
      </c>
      <c r="L98" s="2">
        <v>43</v>
      </c>
      <c r="M98" s="3">
        <v>3894</v>
      </c>
      <c r="N98" s="5"/>
      <c r="O98" s="2">
        <v>4.5</v>
      </c>
      <c r="P98" s="6">
        <v>0.58045241143832693</v>
      </c>
      <c r="Q98" s="6">
        <v>0.54141365071654124</v>
      </c>
      <c r="R98" s="6">
        <v>1.2202781516375056</v>
      </c>
      <c r="S98" s="21">
        <v>0.34100000000000003</v>
      </c>
      <c r="T98" s="21">
        <v>0.37</v>
      </c>
      <c r="U98" s="21">
        <v>0.28799999999999998</v>
      </c>
      <c r="V98" s="8">
        <v>3.1440711496092701</v>
      </c>
      <c r="W98" s="8">
        <v>7.5243218817237301</v>
      </c>
      <c r="X98" s="8">
        <v>18.479739889805</v>
      </c>
      <c r="Y98" s="8">
        <v>4.9262221552768697</v>
      </c>
      <c r="Z98" s="8">
        <v>47.552272482245897</v>
      </c>
      <c r="AA98" s="8">
        <v>34.367174035612997</v>
      </c>
      <c r="AB98" s="8">
        <v>31.6437237273176</v>
      </c>
      <c r="AC98" s="8">
        <v>19.219475456820302</v>
      </c>
      <c r="AD98" s="8">
        <v>19.3937963326443</v>
      </c>
      <c r="AE98" s="8">
        <v>23.420279867097399</v>
      </c>
      <c r="AF98" s="8">
        <v>24.342748726763102</v>
      </c>
      <c r="AG98" s="8">
        <v>20.8173889628555</v>
      </c>
      <c r="AH98" s="8">
        <v>20.415375719024901</v>
      </c>
      <c r="AI98" s="8">
        <v>19.906340933980498</v>
      </c>
      <c r="AJ98" s="8">
        <v>18.4111591936914</v>
      </c>
      <c r="AK98" s="8">
        <v>16.440870892511601</v>
      </c>
      <c r="AL98" s="8">
        <v>183.31090813143601</v>
      </c>
      <c r="AM98" s="8">
        <v>3.3761647158230099</v>
      </c>
      <c r="AN98" s="6">
        <v>14.9116495053295</v>
      </c>
      <c r="AO98" s="6">
        <v>4.1862080314129599</v>
      </c>
      <c r="AP98" s="6">
        <v>13.9122432440937</v>
      </c>
      <c r="AQ98" s="6">
        <v>10.2057101058877</v>
      </c>
      <c r="AR98" s="6">
        <v>10.508891379852001</v>
      </c>
      <c r="AS98" s="6">
        <v>36.047261811970998</v>
      </c>
      <c r="AT98" s="6">
        <v>12.275944604328</v>
      </c>
      <c r="AU98" s="6">
        <v>9.0343785577254891</v>
      </c>
      <c r="AV98" s="6">
        <v>9.3836888458100205</v>
      </c>
      <c r="AW98" s="6">
        <v>5.7061813312231804</v>
      </c>
      <c r="AX98" s="6">
        <v>6.9082655554655696</v>
      </c>
      <c r="AY98" s="6">
        <v>5.5816107085506097</v>
      </c>
      <c r="AZ98" s="6">
        <v>3.7444725809788002</v>
      </c>
      <c r="BA98" s="6">
        <v>3.3046313171147901</v>
      </c>
      <c r="BB98" s="6">
        <v>3.38279436881855</v>
      </c>
      <c r="BC98" s="6">
        <v>2.5040032230059102</v>
      </c>
      <c r="BD98" s="6">
        <f>IF(Table3[[#This Row],[C26TT(S) ppm]]=0,"",Table3[[#This Row],[C24TET ppm]]/Table3[[#This Row],[C26TT(S) ppm]])</f>
        <v>0.17566372835762956</v>
      </c>
      <c r="BE98" s="22">
        <f t="shared" si="2"/>
        <v>0.77200362799251798</v>
      </c>
      <c r="BF98" s="6">
        <f>IF(SUM(Table3[[#This Row],[C31H (S) ppm]:[C35H (R) ppm]])=0,"",SUM(Table3[[#This Row],[C31H (S) ppm]:[C31H (R) ppm]])/SUM(Table3[[#This Row],[C31H (S) ppm]:[C35H (R) ppm]]))</f>
        <v>0.34468238485070968</v>
      </c>
      <c r="BG98" s="6">
        <f>IF(SUM(Table3[[#This Row],[C31H (S) ppm]:[C35H (R) ppm]])=0,"",SUM(Table3[[#This Row],[C32H (S) ppm]:[C32H (R) ppm]])/SUM(Table3[[#This Row],[C31H (S) ppm]:[C35H (R) ppm]]))</f>
        <v>0.24407008754184509</v>
      </c>
      <c r="BH98" s="6">
        <f>IF(SUM(Table3[[#This Row],[C31H (S) ppm]:[C35H (R) ppm]])=0,"",SUM(Table3[[#This Row],[C33H (S) ppm]:[C33H (R) ppm]])/SUM(Table3[[#This Row],[C31H (S) ppm]:[C35H (R) ppm]]))</f>
        <v>0.20201666133515964</v>
      </c>
      <c r="BI98" s="6">
        <f>IF(SUM(Table3[[#This Row],[C31H (S) ppm]:[C35H (R) ppm]])=0,"",SUM(Table3[[#This Row],[C34H (S) ppm]:[C34H (R) ppm]])/SUM(Table3[[#This Row],[C31H (S) ppm]:[C35H (R) ppm]]))</f>
        <v>0.1140152556194837</v>
      </c>
      <c r="BJ98" s="6">
        <f>IF(SUM(Table3[[#This Row],[C31H (S) ppm]:[C35H (R) ppm]])=0,"",SUM(Table3[[#This Row],[C35H (S) ppm]:[C35H (R) ppm]])/SUM(Table3[[#This Row],[C31H (S) ppm]:[C35H (R) ppm]]))</f>
        <v>9.5215610652801819E-2</v>
      </c>
      <c r="BK98" s="6">
        <f>IF(Table3[[#This Row],[C34H (S) ppm]]=0,"",Table3[[#This Row],[C35H (S) ppm]]/Table3[[#This Row],[C34H (S) ppm]])</f>
        <v>0.90341010533833099</v>
      </c>
      <c r="BL98" s="6">
        <f>Table3[[#This Row],[C35HHI]]</f>
        <v>9.5215610652801819E-2</v>
      </c>
      <c r="BM98" s="6">
        <f>IF(SUM(Table3[[#This Row],[C31H (S) ppm]:[C35H (R) ppm]])=0,"",Table3[[#This Row],[C29H ppm]]/Table3[[#This Row],[C30H ppm]])</f>
        <v>0.38594452240679095</v>
      </c>
      <c r="BN98" s="6">
        <f>IF(SUM(Table3[[#This Row],[C31H (S) ppm]:[C35H (R) ppm]])=0,"",SUM(Table3[[#This Row],[C31H (S) ppm]:[C35H (R) ppm]])/Table3[[#This Row],[C30H ppm]])</f>
        <v>1.7151364066296162</v>
      </c>
      <c r="BO98" s="21">
        <v>0.278222136734327</v>
      </c>
      <c r="BP98" s="21">
        <v>0.23281203527088101</v>
      </c>
      <c r="BQ98" s="21">
        <v>0.48896582799479199</v>
      </c>
      <c r="BR98" s="6">
        <v>6.7862959255330299E-2</v>
      </c>
      <c r="BS98" s="6">
        <v>0.27422463841507</v>
      </c>
      <c r="BT98" s="6">
        <v>5.8320346695378805E-2</v>
      </c>
      <c r="BU98" s="6">
        <v>0.55060650728757943</v>
      </c>
      <c r="BV98" s="6">
        <v>0.85395294451902526</v>
      </c>
      <c r="BW98" s="6">
        <v>0.89924702923417199</v>
      </c>
      <c r="BX98" s="7">
        <v>0.44061232017705648</v>
      </c>
      <c r="BY98" s="7">
        <v>0.51862781261527124</v>
      </c>
      <c r="BZ98" s="7">
        <v>4.0759867207672447E-2</v>
      </c>
      <c r="CA98" s="21">
        <v>0.89494647747074929</v>
      </c>
      <c r="CB98" s="6">
        <v>0.71198963058976017</v>
      </c>
      <c r="CC98" s="8">
        <v>114.92860756325928</v>
      </c>
      <c r="CD98" s="8">
        <v>26.151536489125668</v>
      </c>
      <c r="CE98" s="6">
        <v>0.99099639855942356</v>
      </c>
      <c r="CF98" s="6">
        <v>3.5834698707445845</v>
      </c>
      <c r="CG98" s="6">
        <v>1.1770615320217666</v>
      </c>
      <c r="CH98" s="8">
        <v>9.5737760392620697</v>
      </c>
      <c r="CI98" s="8">
        <v>6.76684408193079</v>
      </c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</row>
    <row r="99" spans="1:115" x14ac:dyDescent="0.3">
      <c r="A99" s="1">
        <v>97</v>
      </c>
      <c r="B99" s="2" t="s">
        <v>113</v>
      </c>
      <c r="C99" s="2">
        <v>3501725190</v>
      </c>
      <c r="D99" s="2" t="s">
        <v>65</v>
      </c>
      <c r="E99" s="2" t="s">
        <v>61</v>
      </c>
      <c r="F99" s="2" t="s">
        <v>9</v>
      </c>
      <c r="G99" s="2" t="s">
        <v>275</v>
      </c>
      <c r="H99" s="2">
        <v>35.711846799999996</v>
      </c>
      <c r="I99" s="2">
        <v>-97.903625500000004</v>
      </c>
      <c r="J99" s="3">
        <v>8334</v>
      </c>
      <c r="K99" s="3">
        <v>2540.2031187135003</v>
      </c>
      <c r="L99" s="2">
        <v>40</v>
      </c>
      <c r="M99" s="3">
        <v>4106</v>
      </c>
      <c r="N99" s="5"/>
      <c r="O99" s="2">
        <v>3.4</v>
      </c>
      <c r="P99" s="6">
        <v>0.58703703703703702</v>
      </c>
      <c r="Q99" s="6">
        <v>0.53972743635896125</v>
      </c>
      <c r="R99" s="6">
        <v>1.2081943782753692</v>
      </c>
      <c r="S99" s="21">
        <v>0.312</v>
      </c>
      <c r="T99" s="21">
        <v>0.34</v>
      </c>
      <c r="U99" s="21">
        <v>0.34799999999999998</v>
      </c>
      <c r="V99" s="8">
        <v>3.7543312593801499</v>
      </c>
      <c r="W99" s="8">
        <v>6.3567296623876199</v>
      </c>
      <c r="X99" s="8">
        <v>18.711623366215399</v>
      </c>
      <c r="Y99" s="8">
        <v>5.49761762520217</v>
      </c>
      <c r="Z99" s="8">
        <v>50.878549884159703</v>
      </c>
      <c r="AA99" s="8">
        <v>34.667035801191901</v>
      </c>
      <c r="AB99" s="8">
        <v>36.227833714610398</v>
      </c>
      <c r="AC99" s="8">
        <v>21.585568782875999</v>
      </c>
      <c r="AD99" s="8">
        <v>21.7387401827216</v>
      </c>
      <c r="AE99" s="8">
        <v>25.8251176616299</v>
      </c>
      <c r="AF99" s="8">
        <v>28.0424893266695</v>
      </c>
      <c r="AG99" s="8">
        <v>22.8822218012793</v>
      </c>
      <c r="AH99" s="8">
        <v>21.799006251001799</v>
      </c>
      <c r="AI99" s="8">
        <v>20.728846406038301</v>
      </c>
      <c r="AJ99" s="8">
        <v>21.828498156755899</v>
      </c>
      <c r="AK99" s="8">
        <v>18.5100176310306</v>
      </c>
      <c r="AL99" s="8">
        <v>171.795363476082</v>
      </c>
      <c r="AM99" s="8">
        <v>3.29114514272392</v>
      </c>
      <c r="AN99" s="6">
        <v>13.5628961517726</v>
      </c>
      <c r="AO99" s="6">
        <v>3.9059289804601498</v>
      </c>
      <c r="AP99" s="6">
        <v>13.080184761544</v>
      </c>
      <c r="AQ99" s="6">
        <v>12.088825423654701</v>
      </c>
      <c r="AR99" s="6">
        <v>11.5633915691617</v>
      </c>
      <c r="AS99" s="6">
        <v>40.339914613355901</v>
      </c>
      <c r="AT99" s="6">
        <v>12.163079747628499</v>
      </c>
      <c r="AU99" s="6">
        <v>7.3630680907488104</v>
      </c>
      <c r="AV99" s="6">
        <v>9.0928907604656892</v>
      </c>
      <c r="AW99" s="6">
        <v>6.4543560302495999</v>
      </c>
      <c r="AX99" s="6">
        <v>7.11291145142724</v>
      </c>
      <c r="AY99" s="6">
        <v>4.6955660143670999</v>
      </c>
      <c r="AZ99" s="6">
        <v>4.6955660143670999</v>
      </c>
      <c r="BA99" s="6">
        <v>2.7022395780209498</v>
      </c>
      <c r="BB99" s="6">
        <v>3.4479301752903302</v>
      </c>
      <c r="BC99" s="6">
        <v>2.5902752480729698</v>
      </c>
      <c r="BD99" s="6">
        <f>IF(Table3[[#This Row],[C26TT(S) ppm]]=0,"",Table3[[#This Row],[C24TET ppm]]/Table3[[#This Row],[C26TT(S) ppm]])</f>
        <v>0.1524696975015461</v>
      </c>
      <c r="BE99" s="22">
        <f t="shared" ref="BE99:BE130" si="3">IF(SUM(V99:AL99,AN99:BC99)=0,"",SUM(V99:AL99)/SUM(V99:AL99,AN99:BC99))</f>
        <v>0.77415546782102918</v>
      </c>
      <c r="BF99" s="6">
        <f>IF(SUM(Table3[[#This Row],[C31H (S) ppm]:[C35H (R) ppm]])=0,"",SUM(Table3[[#This Row],[C31H (S) ppm]:[C31H (R) ppm]])/SUM(Table3[[#This Row],[C31H (S) ppm]:[C35H (R) ppm]]))</f>
        <v>0.32372070821121829</v>
      </c>
      <c r="BG99" s="6">
        <f>IF(SUM(Table3[[#This Row],[C31H (S) ppm]:[C35H (R) ppm]])=0,"",SUM(Table3[[#This Row],[C32H (S) ppm]:[C32H (R) ppm]])/SUM(Table3[[#This Row],[C31H (S) ppm]:[C35H (R) ppm]]))</f>
        <v>0.25775517954099442</v>
      </c>
      <c r="BH99" s="6">
        <f>IF(SUM(Table3[[#This Row],[C31H (S) ppm]:[C35H (R) ppm]])=0,"",SUM(Table3[[#This Row],[C33H (S) ppm]:[C33H (R) ppm]])/SUM(Table3[[#This Row],[C31H (S) ppm]:[C35H (R) ppm]]))</f>
        <v>0.19577075415817558</v>
      </c>
      <c r="BI99" s="6">
        <f>IF(SUM(Table3[[#This Row],[C31H (S) ppm]:[C35H (R) ppm]])=0,"",SUM(Table3[[#This Row],[C34H (S) ppm]:[C34H (R) ppm]])/SUM(Table3[[#This Row],[C31H (S) ppm]:[C35H (R) ppm]]))</f>
        <v>0.12264696986826608</v>
      </c>
      <c r="BJ99" s="6">
        <f>IF(SUM(Table3[[#This Row],[C31H (S) ppm]:[C35H (R) ppm]])=0,"",SUM(Table3[[#This Row],[C35H (S) ppm]:[C35H (R) ppm]])/SUM(Table3[[#This Row],[C31H (S) ppm]:[C35H (R) ppm]]))</f>
        <v>0.10010638822134556</v>
      </c>
      <c r="BK99" s="6">
        <f>IF(Table3[[#This Row],[C34H (S) ppm]]=0,"",Table3[[#This Row],[C35H (S) ppm]]/Table3[[#This Row],[C34H (S) ppm]])</f>
        <v>0.73429489964375794</v>
      </c>
      <c r="BL99" s="6">
        <f>Table3[[#This Row],[C35HHI]]</f>
        <v>0.10010638822134556</v>
      </c>
      <c r="BM99" s="6">
        <f>IF(SUM(Table3[[#This Row],[C31H (S) ppm]:[C35H (R) ppm]])=0,"",Table3[[#This Row],[C29H ppm]]/Table3[[#This Row],[C30H ppm]])</f>
        <v>0.32424919306133981</v>
      </c>
      <c r="BN99" s="6">
        <f>IF(SUM(Table3[[#This Row],[C31H (S) ppm]:[C35H (R) ppm]])=0,"",SUM(Table3[[#This Row],[C31H (S) ppm]:[C35H (R) ppm]])/Table3[[#This Row],[C30H ppm]])</f>
        <v>1.4952407234562664</v>
      </c>
      <c r="BO99" s="21">
        <v>0.32756168547597603</v>
      </c>
      <c r="BP99" s="21">
        <v>0.20666316603294599</v>
      </c>
      <c r="BQ99" s="21">
        <v>0.46577514849107698</v>
      </c>
      <c r="BR99" s="6">
        <v>8.50978564996656E-2</v>
      </c>
      <c r="BS99" s="6">
        <v>0.26147019821707801</v>
      </c>
      <c r="BT99" s="6">
        <v>5.6779043319557541E-2</v>
      </c>
      <c r="BU99" s="6">
        <v>0.49935497331189882</v>
      </c>
      <c r="BV99" s="6">
        <v>0.85348729048324412</v>
      </c>
      <c r="BW99" s="6">
        <v>0.91027241256031843</v>
      </c>
      <c r="BX99" s="7">
        <v>0.44959556032564596</v>
      </c>
      <c r="BY99" s="7">
        <v>0.47920211512787619</v>
      </c>
      <c r="BZ99" s="7">
        <v>7.1202324546477846E-2</v>
      </c>
      <c r="CA99" s="21">
        <v>0.90446521287642778</v>
      </c>
      <c r="CB99" s="6">
        <v>0.72859869138495092</v>
      </c>
      <c r="CC99" s="8">
        <v>117.7407705598151</v>
      </c>
      <c r="CD99" s="8">
        <v>24.234481115215061</v>
      </c>
      <c r="CE99" s="6">
        <v>0.88529740296006687</v>
      </c>
      <c r="CF99" s="6">
        <v>3.4248830682881195</v>
      </c>
      <c r="CG99" s="6">
        <v>1.0658515283842793</v>
      </c>
      <c r="CH99" s="8">
        <v>7.1308630462340998</v>
      </c>
      <c r="CI99" s="8">
        <v>5.8951375657520897</v>
      </c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</row>
    <row r="100" spans="1:115" x14ac:dyDescent="0.3">
      <c r="A100" s="1">
        <v>98</v>
      </c>
      <c r="B100" s="2" t="s">
        <v>114</v>
      </c>
      <c r="C100" s="2">
        <v>3501724564</v>
      </c>
      <c r="D100" s="2" t="s">
        <v>65</v>
      </c>
      <c r="E100" s="2" t="s">
        <v>61</v>
      </c>
      <c r="F100" s="2" t="s">
        <v>55</v>
      </c>
      <c r="G100" s="2" t="s">
        <v>275</v>
      </c>
      <c r="H100" s="2">
        <v>35.681299799999998</v>
      </c>
      <c r="I100" s="2">
        <v>-97.889502800000002</v>
      </c>
      <c r="J100" s="3">
        <v>8586</v>
      </c>
      <c r="K100" s="3">
        <v>2617.0127162555932</v>
      </c>
      <c r="L100" s="2">
        <v>43</v>
      </c>
      <c r="M100" s="3">
        <v>2983</v>
      </c>
      <c r="N100" s="5"/>
      <c r="O100" s="2">
        <v>3.9</v>
      </c>
      <c r="P100" s="6">
        <v>0.56758104738154613</v>
      </c>
      <c r="Q100" s="6">
        <v>0.52322074788902284</v>
      </c>
      <c r="R100" s="6">
        <v>1.3118155619596541</v>
      </c>
      <c r="S100" s="21">
        <v>0.30099999999999999</v>
      </c>
      <c r="T100" s="21">
        <v>0.373</v>
      </c>
      <c r="U100" s="21">
        <v>0.32700000000000001</v>
      </c>
      <c r="V100" s="8">
        <v>3.9541465945184102</v>
      </c>
      <c r="W100" s="8">
        <v>7.4228273696134099</v>
      </c>
      <c r="X100" s="8">
        <v>18.650739355538899</v>
      </c>
      <c r="Y100" s="8">
        <v>4.6287695016155403</v>
      </c>
      <c r="Z100" s="8">
        <v>46.231156106799901</v>
      </c>
      <c r="AA100" s="8">
        <v>30.021787145035699</v>
      </c>
      <c r="AB100" s="8">
        <v>30.8476609777269</v>
      </c>
      <c r="AC100" s="8">
        <v>17.155688289739501</v>
      </c>
      <c r="AD100" s="8">
        <v>17.372607636964599</v>
      </c>
      <c r="AE100" s="8">
        <v>20.417006341570399</v>
      </c>
      <c r="AF100" s="8">
        <v>20.1179213838656</v>
      </c>
      <c r="AG100" s="8">
        <v>18.681224452084699</v>
      </c>
      <c r="AH100" s="8">
        <v>17.359367174717001</v>
      </c>
      <c r="AI100" s="8">
        <v>16.673372418995999</v>
      </c>
      <c r="AJ100" s="8">
        <v>17.227336274966198</v>
      </c>
      <c r="AK100" s="8">
        <v>14.0448737180532</v>
      </c>
      <c r="AL100" s="8">
        <v>145.49874558187801</v>
      </c>
      <c r="AM100" s="8">
        <v>3.3942031749525099</v>
      </c>
      <c r="AN100" s="6">
        <v>12.6119674024802</v>
      </c>
      <c r="AO100" s="6">
        <v>3.2584350479544102</v>
      </c>
      <c r="AP100" s="6">
        <v>15.3215105457286</v>
      </c>
      <c r="AQ100" s="6">
        <v>10.1774841846327</v>
      </c>
      <c r="AR100" s="6">
        <v>9.6455699694214694</v>
      </c>
      <c r="AS100" s="6">
        <v>39.525182312178003</v>
      </c>
      <c r="AT100" s="6">
        <v>12.414428247980499</v>
      </c>
      <c r="AU100" s="6">
        <v>7.59281782040458</v>
      </c>
      <c r="AV100" s="6">
        <v>9.1908561913472209</v>
      </c>
      <c r="AW100" s="6">
        <v>5.2485619460987998</v>
      </c>
      <c r="AX100" s="6">
        <v>7.31172494244744</v>
      </c>
      <c r="AY100" s="6">
        <v>4.4802414130159596</v>
      </c>
      <c r="AZ100" s="6">
        <v>4.7113088348200396</v>
      </c>
      <c r="BA100" s="6">
        <v>3.1296074858441401</v>
      </c>
      <c r="BB100" s="6">
        <v>3.1394310546084498</v>
      </c>
      <c r="BC100" s="6">
        <v>1.5932867534425099</v>
      </c>
      <c r="BD100" s="6">
        <f>IF(Table3[[#This Row],[C26TT(S) ppm]]=0,"",Table3[[#This Row],[C24TET ppm]]/Table3[[#This Row],[C26TT(S) ppm]])</f>
        <v>0.19784709990228255</v>
      </c>
      <c r="BE100" s="22">
        <f t="shared" si="3"/>
        <v>0.74926467319366341</v>
      </c>
      <c r="BF100" s="6">
        <f>IF(SUM(Table3[[#This Row],[C31H (S) ppm]:[C35H (R) ppm]])=0,"",SUM(Table3[[#This Row],[C31H (S) ppm]:[C31H (R) ppm]])/SUM(Table3[[#This Row],[C31H (S) ppm]:[C35H (R) ppm]]))</f>
        <v>0.34018832931940612</v>
      </c>
      <c r="BG100" s="6">
        <f>IF(SUM(Table3[[#This Row],[C31H (S) ppm]:[C35H (R) ppm]])=0,"",SUM(Table3[[#This Row],[C32H (S) ppm]:[C32H (R) ppm]])/SUM(Table3[[#This Row],[C31H (S) ppm]:[C35H (R) ppm]]))</f>
        <v>0.24551712493225625</v>
      </c>
      <c r="BH100" s="6">
        <f>IF(SUM(Table3[[#This Row],[C31H (S) ppm]:[C35H (R) ppm]])=0,"",SUM(Table3[[#This Row],[C33H (S) ppm]:[C33H (R) ppm]])/SUM(Table3[[#This Row],[C31H (S) ppm]:[C35H (R) ppm]]))</f>
        <v>0.20050182419631402</v>
      </c>
      <c r="BI100" s="6">
        <f>IF(SUM(Table3[[#This Row],[C31H (S) ppm]:[C35H (R) ppm]])=0,"",SUM(Table3[[#This Row],[C34H (S) ppm]:[C34H (R) ppm]])/SUM(Table3[[#This Row],[C31H (S) ppm]:[C35H (R) ppm]]))</f>
        <v>0.13332110847953973</v>
      </c>
      <c r="BJ100" s="6">
        <f>IF(SUM(Table3[[#This Row],[C31H (S) ppm]:[C35H (R) ppm]])=0,"",SUM(Table3[[#This Row],[C35H (S) ppm]:[C35H (R) ppm]])/SUM(Table3[[#This Row],[C31H (S) ppm]:[C35H (R) ppm]]))</f>
        <v>8.0471613072483836E-2</v>
      </c>
      <c r="BK100" s="6">
        <f>IF(Table3[[#This Row],[C34H (S) ppm]]=0,"",Table3[[#This Row],[C35H (S) ppm]]/Table3[[#This Row],[C34H (S) ppm]])</f>
        <v>0.66636070032296413</v>
      </c>
      <c r="BL100" s="6">
        <f>Table3[[#This Row],[C35HHI]]</f>
        <v>8.0471613072483836E-2</v>
      </c>
      <c r="BM100" s="6">
        <f>IF(SUM(Table3[[#This Row],[C31H (S) ppm]:[C35H (R) ppm]])=0,"",Table3[[#This Row],[C29H ppm]]/Table3[[#This Row],[C30H ppm]])</f>
        <v>0.38763921250801991</v>
      </c>
      <c r="BN100" s="6">
        <f>IF(SUM(Table3[[#This Row],[C31H (S) ppm]:[C35H (R) ppm]])=0,"",SUM(Table3[[#This Row],[C31H (S) ppm]:[C35H (R) ppm]])/Table3[[#This Row],[C30H ppm]])</f>
        <v>1.4879694728666475</v>
      </c>
      <c r="BO100" s="21">
        <v>0.31657476859517503</v>
      </c>
      <c r="BP100" s="21">
        <v>0.20425687614486601</v>
      </c>
      <c r="BQ100" s="21">
        <v>0.47916835525995799</v>
      </c>
      <c r="BR100" s="6">
        <v>8.6829823274029896E-2</v>
      </c>
      <c r="BS100" s="6">
        <v>0.269209830945421</v>
      </c>
      <c r="BT100" s="6">
        <v>5.8192785607922563E-2</v>
      </c>
      <c r="BU100" s="6">
        <v>0.49875866374898314</v>
      </c>
      <c r="BV100" s="6">
        <v>0.83558189446037923</v>
      </c>
      <c r="BW100" s="6">
        <v>0.90508892041505762</v>
      </c>
      <c r="BX100" s="7">
        <v>0.43175629170781338</v>
      </c>
      <c r="BY100" s="7">
        <v>0.52820420743932728</v>
      </c>
      <c r="BZ100" s="7">
        <v>4.003950085285933E-2</v>
      </c>
      <c r="CA100" s="21">
        <v>0.89371077580451319</v>
      </c>
      <c r="CB100" s="6">
        <v>0.72422607213859691</v>
      </c>
      <c r="CC100" s="8">
        <v>120.9377642705528</v>
      </c>
      <c r="CD100" s="8">
        <v>25.989457565227628</v>
      </c>
      <c r="CE100" s="6">
        <v>1.0088069125955468</v>
      </c>
      <c r="CF100" s="6">
        <v>3.4609803921568627</v>
      </c>
      <c r="CG100" s="6">
        <v>1.2233850845578043</v>
      </c>
      <c r="CH100" s="8">
        <v>8.0186481707533197</v>
      </c>
      <c r="CI100" s="8">
        <v>6.2648368559419003</v>
      </c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</row>
    <row r="101" spans="1:115" x14ac:dyDescent="0.3">
      <c r="A101" s="1">
        <v>99</v>
      </c>
      <c r="B101" s="2" t="s">
        <v>115</v>
      </c>
      <c r="C101" s="2">
        <v>3507325266</v>
      </c>
      <c r="D101" s="2" t="s">
        <v>75</v>
      </c>
      <c r="E101" s="2" t="s">
        <v>61</v>
      </c>
      <c r="F101" s="2" t="s">
        <v>9</v>
      </c>
      <c r="G101" s="2" t="s">
        <v>274</v>
      </c>
      <c r="H101" s="2">
        <v>36.159205200000002</v>
      </c>
      <c r="I101" s="2">
        <v>-97.887495599999994</v>
      </c>
      <c r="J101" s="3">
        <v>7452</v>
      </c>
      <c r="K101" s="3">
        <v>2271.3695273161752</v>
      </c>
      <c r="L101" s="2">
        <v>39</v>
      </c>
      <c r="M101" s="2">
        <v>497</v>
      </c>
      <c r="N101" s="2">
        <v>-30.9</v>
      </c>
      <c r="O101" s="2">
        <v>2.4</v>
      </c>
      <c r="P101" s="6">
        <v>0.59865771812080537</v>
      </c>
      <c r="Q101" s="6">
        <v>0.56531049250535337</v>
      </c>
      <c r="R101" s="6">
        <v>1.1262626262626263</v>
      </c>
      <c r="S101" s="21">
        <v>0.191</v>
      </c>
      <c r="T101" s="21">
        <v>0.60199999999999998</v>
      </c>
      <c r="U101" s="21">
        <v>0.20599999999999999</v>
      </c>
      <c r="V101" s="8">
        <v>10.3209915258716</v>
      </c>
      <c r="W101" s="8">
        <v>44.409080178291397</v>
      </c>
      <c r="X101" s="8">
        <v>75.026807138704399</v>
      </c>
      <c r="Y101" s="8">
        <v>17.7861982699389</v>
      </c>
      <c r="Z101" s="8">
        <v>137.70670706999499</v>
      </c>
      <c r="AA101" s="8">
        <v>98.415834816159006</v>
      </c>
      <c r="AB101" s="8">
        <v>91.5692006835679</v>
      </c>
      <c r="AC101" s="8">
        <v>37.852419795282003</v>
      </c>
      <c r="AD101" s="8">
        <v>38.506953718222</v>
      </c>
      <c r="AE101" s="8">
        <v>42.714997973960998</v>
      </c>
      <c r="AF101" s="8">
        <v>47.591180564119703</v>
      </c>
      <c r="AG101" s="8">
        <v>42.030781698701603</v>
      </c>
      <c r="AH101" s="8">
        <v>41.054308415989901</v>
      </c>
      <c r="AI101" s="8">
        <v>36.440605345219403</v>
      </c>
      <c r="AJ101" s="8">
        <v>34.2152851429679</v>
      </c>
      <c r="AK101" s="8">
        <v>29.134085023167302</v>
      </c>
      <c r="AL101" s="8">
        <v>351.10312714716099</v>
      </c>
      <c r="AM101" s="8">
        <v>23.067944539384399</v>
      </c>
      <c r="AN101" s="6">
        <v>32.561255087119697</v>
      </c>
      <c r="AO101" s="6">
        <v>11.617406317718199</v>
      </c>
      <c r="AP101" s="6">
        <v>89.300879124751106</v>
      </c>
      <c r="AQ101" s="6">
        <v>25.789112242560901</v>
      </c>
      <c r="AR101" s="6">
        <v>14.101115202339599</v>
      </c>
      <c r="AS101" s="6">
        <v>170.865509769032</v>
      </c>
      <c r="AT101" s="6">
        <v>64.533810186571799</v>
      </c>
      <c r="AU101" s="6">
        <v>45.028889554447602</v>
      </c>
      <c r="AV101" s="6">
        <v>49.193361639153601</v>
      </c>
      <c r="AW101" s="6">
        <v>33.5909092510703</v>
      </c>
      <c r="AX101" s="6">
        <v>36.538309754937401</v>
      </c>
      <c r="AY101" s="6">
        <v>24.483564419231499</v>
      </c>
      <c r="AZ101" s="6">
        <v>30.532104790260899</v>
      </c>
      <c r="BA101" s="6">
        <v>19.056070189038198</v>
      </c>
      <c r="BB101" s="6">
        <v>38.3908881097937</v>
      </c>
      <c r="BC101" s="6">
        <v>22.004802593329899</v>
      </c>
      <c r="BD101" s="6">
        <f>IF(Table3[[#This Row],[C26TT(S) ppm]]=0,"",Table3[[#This Row],[C24TET ppm]]/Table3[[#This Row],[C26TT(S) ppm]])</f>
        <v>0.60941796228994671</v>
      </c>
      <c r="BE101" s="22">
        <f t="shared" si="3"/>
        <v>0.62431613813238152</v>
      </c>
      <c r="BF101" s="6">
        <f>IF(SUM(Table3[[#This Row],[C31H (S) ppm]:[C35H (R) ppm]])=0,"",SUM(Table3[[#This Row],[C31H (S) ppm]:[C31H (R) ppm]])/SUM(Table3[[#This Row],[C31H (S) ppm]:[C35H (R) ppm]]))</f>
        <v>0.30153263366033861</v>
      </c>
      <c r="BG101" s="6">
        <f>IF(SUM(Table3[[#This Row],[C31H (S) ppm]:[C35H (R) ppm]])=0,"",SUM(Table3[[#This Row],[C32H (S) ppm]:[C32H (R) ppm]])/SUM(Table3[[#This Row],[C31H (S) ppm]:[C35H (R) ppm]]))</f>
        <v>0.22783446634835414</v>
      </c>
      <c r="BH101" s="6">
        <f>IF(SUM(Table3[[#This Row],[C31H (S) ppm]:[C35H (R) ppm]])=0,"",SUM(Table3[[#This Row],[C33H (S) ppm]:[C33H (R) ppm]])/SUM(Table3[[#This Row],[C31H (S) ppm]:[C35H (R) ppm]]))</f>
        <v>0.16794115583241787</v>
      </c>
      <c r="BI101" s="6">
        <f>IF(SUM(Table3[[#This Row],[C31H (S) ppm]:[C35H (R) ppm]])=0,"",SUM(Table3[[#This Row],[C34H (S) ppm]:[C34H (R) ppm]])/SUM(Table3[[#This Row],[C31H (S) ppm]:[C35H (R) ppm]]))</f>
        <v>0.13647393716348596</v>
      </c>
      <c r="BJ101" s="6">
        <f>IF(SUM(Table3[[#This Row],[C31H (S) ppm]:[C35H (R) ppm]])=0,"",SUM(Table3[[#This Row],[C35H (S) ppm]:[C35H (R) ppm]])/SUM(Table3[[#This Row],[C31H (S) ppm]:[C35H (R) ppm]]))</f>
        <v>0.16621780699540328</v>
      </c>
      <c r="BK101" s="6">
        <f>IF(Table3[[#This Row],[C34H (S) ppm]]=0,"",Table3[[#This Row],[C35H (S) ppm]]/Table3[[#This Row],[C34H (S) ppm]])</f>
        <v>1.2573940897137097</v>
      </c>
      <c r="BL101" s="6">
        <f>Table3[[#This Row],[C35HHI]]</f>
        <v>0.16621780699540328</v>
      </c>
      <c r="BM101" s="6">
        <f>IF(SUM(Table3[[#This Row],[C31H (S) ppm]:[C35H (R) ppm]])=0,"",Table3[[#This Row],[C29H ppm]]/Table3[[#This Row],[C30H ppm]])</f>
        <v>0.5226384145370464</v>
      </c>
      <c r="BN101" s="6">
        <f>IF(SUM(Table3[[#This Row],[C31H (S) ppm]:[C35H (R) ppm]])=0,"",SUM(Table3[[#This Row],[C31H (S) ppm]:[C35H (R) ppm]])/Table3[[#This Row],[C30H ppm]])</f>
        <v>2.1265421616041653</v>
      </c>
      <c r="BO101" s="21">
        <v>0.29347530286491502</v>
      </c>
      <c r="BP101" s="21">
        <v>0.21364097421220701</v>
      </c>
      <c r="BQ101" s="21">
        <v>0.49288372292287802</v>
      </c>
      <c r="BR101" s="6">
        <v>5.5499196985361099E-2</v>
      </c>
      <c r="BS101" s="6">
        <v>0.14914450615815</v>
      </c>
      <c r="BT101" s="6">
        <v>8.4480056646309393E-2</v>
      </c>
      <c r="BU101" s="6">
        <v>0.3975252896932806</v>
      </c>
      <c r="BV101" s="6">
        <v>0.75720281381009502</v>
      </c>
      <c r="BW101" s="6">
        <v>0.88144745581899586</v>
      </c>
      <c r="BX101" s="7">
        <v>0.42461111966733411</v>
      </c>
      <c r="BY101" s="7">
        <v>0.41891267518866476</v>
      </c>
      <c r="BZ101" s="7">
        <v>0.15647620514400126</v>
      </c>
      <c r="CA101" s="21">
        <v>0.94071490845684402</v>
      </c>
      <c r="CB101" s="6">
        <v>0.66324992463069044</v>
      </c>
      <c r="CC101" s="8">
        <v>108.14291536063264</v>
      </c>
      <c r="CD101" s="8">
        <v>22.095258725731771</v>
      </c>
      <c r="CE101" s="6">
        <v>0.75461633155519081</v>
      </c>
      <c r="CF101" s="6">
        <v>3.709090909090909</v>
      </c>
      <c r="CG101" s="6">
        <v>0.98657961552412043</v>
      </c>
      <c r="CH101" s="8">
        <v>63.596818237874601</v>
      </c>
      <c r="CI101" s="8">
        <v>14.053321335071599</v>
      </c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</row>
    <row r="102" spans="1:115" x14ac:dyDescent="0.3">
      <c r="A102" s="1">
        <v>100</v>
      </c>
      <c r="B102" s="2" t="s">
        <v>116</v>
      </c>
      <c r="C102" s="2">
        <v>3507325728</v>
      </c>
      <c r="D102" s="2" t="s">
        <v>75</v>
      </c>
      <c r="E102" s="2" t="s">
        <v>61</v>
      </c>
      <c r="F102" s="2" t="s">
        <v>9</v>
      </c>
      <c r="G102" s="2" t="s">
        <v>275</v>
      </c>
      <c r="H102" s="2">
        <v>35.985235500000002</v>
      </c>
      <c r="I102" s="2">
        <v>-97.876469200000003</v>
      </c>
      <c r="J102" s="3">
        <v>7601</v>
      </c>
      <c r="K102" s="3">
        <v>2316.784725862889</v>
      </c>
      <c r="L102" s="2">
        <v>39</v>
      </c>
      <c r="M102" s="3">
        <v>2484</v>
      </c>
      <c r="N102" s="2">
        <v>-31.16</v>
      </c>
      <c r="O102" s="2">
        <v>3.5</v>
      </c>
      <c r="P102" s="6">
        <v>0.675715550309826</v>
      </c>
      <c r="Q102" s="6">
        <v>0.60068365444375393</v>
      </c>
      <c r="R102" s="6">
        <v>1.1846870150025866</v>
      </c>
      <c r="S102" s="21">
        <v>0.22500000000000001</v>
      </c>
      <c r="T102" s="21">
        <v>0.55300000000000005</v>
      </c>
      <c r="U102" s="21">
        <v>0.222</v>
      </c>
      <c r="V102" s="8">
        <v>10.2640823408488</v>
      </c>
      <c r="W102" s="8">
        <v>41.899245322848202</v>
      </c>
      <c r="X102" s="8">
        <v>89.436034517132398</v>
      </c>
      <c r="Y102" s="8">
        <v>20.201968119775199</v>
      </c>
      <c r="Z102" s="8">
        <v>176.19058087699301</v>
      </c>
      <c r="AA102" s="8">
        <v>125.43755154403</v>
      </c>
      <c r="AB102" s="8">
        <v>127.569045893045</v>
      </c>
      <c r="AC102" s="8">
        <v>55.191835723796899</v>
      </c>
      <c r="AD102" s="8">
        <v>56.347853154499603</v>
      </c>
      <c r="AE102" s="8">
        <v>65.758285855016197</v>
      </c>
      <c r="AF102" s="8">
        <v>72.458464133504705</v>
      </c>
      <c r="AG102" s="8">
        <v>74.0698043071081</v>
      </c>
      <c r="AH102" s="8">
        <v>73.510794206913104</v>
      </c>
      <c r="AI102" s="8">
        <v>58.487612437791803</v>
      </c>
      <c r="AJ102" s="8">
        <v>46.020334759653998</v>
      </c>
      <c r="AK102" s="8">
        <v>40.880511670592099</v>
      </c>
      <c r="AL102" s="8">
        <v>600.48396974453601</v>
      </c>
      <c r="AM102" s="8">
        <v>19.241518354693699</v>
      </c>
      <c r="AN102" s="6">
        <v>31.536520454718499</v>
      </c>
      <c r="AO102" s="6">
        <v>11.0906831053652</v>
      </c>
      <c r="AP102" s="6">
        <v>66.076217482661605</v>
      </c>
      <c r="AQ102" s="6">
        <v>30.107330845637101</v>
      </c>
      <c r="AR102" s="6">
        <v>14.4969093956083</v>
      </c>
      <c r="AS102" s="6">
        <v>151.54594224126799</v>
      </c>
      <c r="AT102" s="6">
        <v>59.320331400409401</v>
      </c>
      <c r="AU102" s="6">
        <v>40.068938059306802</v>
      </c>
      <c r="AV102" s="6">
        <v>41.572190066455398</v>
      </c>
      <c r="AW102" s="6">
        <v>27.797550057216501</v>
      </c>
      <c r="AX102" s="6">
        <v>34.264270776579799</v>
      </c>
      <c r="AY102" s="6">
        <v>21.3946947390851</v>
      </c>
      <c r="AZ102" s="6">
        <v>20.474925624536201</v>
      </c>
      <c r="BA102" s="6">
        <v>13.6057992090072</v>
      </c>
      <c r="BB102" s="6">
        <v>21.028783557909101</v>
      </c>
      <c r="BC102" s="6">
        <v>12.026874751659401</v>
      </c>
      <c r="BD102" s="6">
        <f>IF(Table3[[#This Row],[C26TT(S) ppm]]=0,"",Table3[[#This Row],[C24TET ppm]]/Table3[[#This Row],[C26TT(S) ppm]])</f>
        <v>0.34862979464909138</v>
      </c>
      <c r="BE102" s="22">
        <f t="shared" si="3"/>
        <v>0.74409856533679408</v>
      </c>
      <c r="BF102" s="6">
        <f>IF(SUM(Table3[[#This Row],[C31H (S) ppm]:[C35H (R) ppm]])=0,"",SUM(Table3[[#This Row],[C31H (S) ppm]:[C31H (R) ppm]])/SUM(Table3[[#This Row],[C31H (S) ppm]:[C35H (R) ppm]]))</f>
        <v>0.3408944735347208</v>
      </c>
      <c r="BG102" s="6">
        <f>IF(SUM(Table3[[#This Row],[C31H (S) ppm]:[C35H (R) ppm]])=0,"",SUM(Table3[[#This Row],[C32H (S) ppm]:[C32H (R) ppm]])/SUM(Table3[[#This Row],[C31H (S) ppm]:[C35H (R) ppm]]))</f>
        <v>0.23793072599536799</v>
      </c>
      <c r="BH102" s="6">
        <f>IF(SUM(Table3[[#This Row],[C31H (S) ppm]:[C35H (R) ppm]])=0,"",SUM(Table3[[#This Row],[C33H (S) ppm]:[C33H (R) ppm]])/SUM(Table3[[#This Row],[C31H (S) ppm]:[C35H (R) ppm]]))</f>
        <v>0.19090424801482331</v>
      </c>
      <c r="BI102" s="6">
        <f>IF(SUM(Table3[[#This Row],[C31H (S) ppm]:[C35H (R) ppm]])=0,"",SUM(Table3[[#This Row],[C34H (S) ppm]:[C34H (R) ppm]])/SUM(Table3[[#This Row],[C31H (S) ppm]:[C35H (R) ppm]]))</f>
        <v>0.11689321003130387</v>
      </c>
      <c r="BJ102" s="6">
        <f>IF(SUM(Table3[[#This Row],[C31H (S) ppm]:[C35H (R) ppm]])=0,"",SUM(Table3[[#This Row],[C35H (S) ppm]:[C35H (R) ppm]])/SUM(Table3[[#This Row],[C31H (S) ppm]:[C35H (R) ppm]]))</f>
        <v>0.11337734242378392</v>
      </c>
      <c r="BK102" s="6">
        <f>IF(Table3[[#This Row],[C34H (S) ppm]]=0,"",Table3[[#This Row],[C35H (S) ppm]]/Table3[[#This Row],[C34H (S) ppm]])</f>
        <v>1.0270505467775268</v>
      </c>
      <c r="BL102" s="6">
        <f>Table3[[#This Row],[C35HHI]]</f>
        <v>0.11337734242378392</v>
      </c>
      <c r="BM102" s="6">
        <f>IF(SUM(Table3[[#This Row],[C31H (S) ppm]:[C35H (R) ppm]])=0,"",Table3[[#This Row],[C29H ppm]]/Table3[[#This Row],[C30H ppm]])</f>
        <v>0.43601442905983767</v>
      </c>
      <c r="BN102" s="6">
        <f>IF(SUM(Table3[[#This Row],[C31H (S) ppm]:[C35H (R) ppm]])=0,"",SUM(Table3[[#This Row],[C31H (S) ppm]:[C35H (R) ppm]])/Table3[[#This Row],[C30H ppm]])</f>
        <v>1.9238677983076393</v>
      </c>
      <c r="BO102" s="21">
        <v>0.30049176179806603</v>
      </c>
      <c r="BP102" s="21">
        <v>0.22806892732853401</v>
      </c>
      <c r="BQ102" s="21">
        <v>0.47143931087340002</v>
      </c>
      <c r="BR102" s="6">
        <v>5.8692560477189903E-2</v>
      </c>
      <c r="BS102" s="6">
        <v>0.17300522320168099</v>
      </c>
      <c r="BT102" s="6">
        <v>3.9637686769373695E-2</v>
      </c>
      <c r="BU102" s="6">
        <v>0.38461308455926324</v>
      </c>
      <c r="BV102" s="6">
        <v>0.77955238430329887</v>
      </c>
      <c r="BW102" s="6">
        <v>0.94258316725184621</v>
      </c>
      <c r="BX102" s="7">
        <v>0.42950194966324001</v>
      </c>
      <c r="BY102" s="7">
        <v>0.45666430343849701</v>
      </c>
      <c r="BZ102" s="7">
        <v>0.11383374689826303</v>
      </c>
      <c r="CA102" s="21">
        <v>0.90722610722610719</v>
      </c>
      <c r="CB102" s="6">
        <v>0.6631067961165048</v>
      </c>
      <c r="CC102" s="8">
        <v>111.19434729424778</v>
      </c>
      <c r="CD102" s="8">
        <v>22.514472965592574</v>
      </c>
      <c r="CE102" s="6">
        <v>0.64733112895606992</v>
      </c>
      <c r="CF102" s="6">
        <v>3.7723279648609074</v>
      </c>
      <c r="CG102" s="6">
        <v>1.0632415144949963</v>
      </c>
      <c r="CH102" s="8">
        <v>56.2385842831481</v>
      </c>
      <c r="CI102" s="8">
        <v>13.163646477871801</v>
      </c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</row>
    <row r="103" spans="1:115" x14ac:dyDescent="0.3">
      <c r="A103" s="1">
        <v>101</v>
      </c>
      <c r="B103" s="2" t="s">
        <v>117</v>
      </c>
      <c r="C103" s="2">
        <v>3507325243</v>
      </c>
      <c r="D103" s="2" t="s">
        <v>75</v>
      </c>
      <c r="E103" s="2" t="s">
        <v>61</v>
      </c>
      <c r="F103" s="2" t="s">
        <v>9</v>
      </c>
      <c r="G103" s="2" t="s">
        <v>275</v>
      </c>
      <c r="H103" s="2">
        <v>35.913315099999998</v>
      </c>
      <c r="I103" s="2">
        <v>-97.874079699999996</v>
      </c>
      <c r="J103" s="3">
        <v>7325</v>
      </c>
      <c r="K103" s="3">
        <v>2232.6599285548823</v>
      </c>
      <c r="L103" s="2">
        <v>42</v>
      </c>
      <c r="M103" s="3">
        <v>10609</v>
      </c>
      <c r="N103" s="2">
        <v>-31.22</v>
      </c>
      <c r="O103" s="2">
        <v>3.9</v>
      </c>
      <c r="P103" s="6">
        <v>0.59446845289541916</v>
      </c>
      <c r="Q103" s="6">
        <v>0.54997066301584197</v>
      </c>
      <c r="R103" s="6">
        <v>1.222972972972973</v>
      </c>
      <c r="S103" s="21">
        <v>0.26300000000000001</v>
      </c>
      <c r="T103" s="21">
        <v>0.48</v>
      </c>
      <c r="U103" s="21">
        <v>0.25700000000000001</v>
      </c>
      <c r="V103" s="8">
        <v>6.4107423199255704</v>
      </c>
      <c r="W103" s="8">
        <v>25.359712708434799</v>
      </c>
      <c r="X103" s="8">
        <v>60.415515741024301</v>
      </c>
      <c r="Y103" s="8">
        <v>14.266357643666201</v>
      </c>
      <c r="Z103" s="8">
        <v>128.62203559144501</v>
      </c>
      <c r="AA103" s="8">
        <v>85.468293694377394</v>
      </c>
      <c r="AB103" s="8">
        <v>84.233753493593298</v>
      </c>
      <c r="AC103" s="8">
        <v>43.266339217971499</v>
      </c>
      <c r="AD103" s="8">
        <v>43.278430205451201</v>
      </c>
      <c r="AE103" s="8">
        <v>51.140468866290298</v>
      </c>
      <c r="AF103" s="8">
        <v>56.386697954584598</v>
      </c>
      <c r="AG103" s="8">
        <v>48.050591826315198</v>
      </c>
      <c r="AH103" s="8">
        <v>48.388383789027202</v>
      </c>
      <c r="AI103" s="8">
        <v>46.2981543284872</v>
      </c>
      <c r="AJ103" s="8">
        <v>39.752899772850803</v>
      </c>
      <c r="AK103" s="8">
        <v>34.484126030818501</v>
      </c>
      <c r="AL103" s="8">
        <v>403.77814903868</v>
      </c>
      <c r="AM103" s="8">
        <v>9.9954682120615495</v>
      </c>
      <c r="AN103" s="6">
        <v>33.323013389415898</v>
      </c>
      <c r="AO103" s="6">
        <v>6.62397192204019</v>
      </c>
      <c r="AP103" s="6">
        <v>43.846958512565998</v>
      </c>
      <c r="AQ103" s="6">
        <v>18.094288711043401</v>
      </c>
      <c r="AR103" s="6">
        <v>13.2478178962941</v>
      </c>
      <c r="AS103" s="6">
        <v>95.403558864613402</v>
      </c>
      <c r="AT103" s="6">
        <v>33.255379428201699</v>
      </c>
      <c r="AU103" s="6">
        <v>23.751485425858601</v>
      </c>
      <c r="AV103" s="6">
        <v>22.753978958789599</v>
      </c>
      <c r="AW103" s="6">
        <v>15.1302335095281</v>
      </c>
      <c r="AX103" s="6">
        <v>18.018468143723201</v>
      </c>
      <c r="AY103" s="6">
        <v>12.8062449577154</v>
      </c>
      <c r="AZ103" s="6">
        <v>12.499058307061199</v>
      </c>
      <c r="BA103" s="6">
        <v>6.9845604340627201</v>
      </c>
      <c r="BB103" s="6">
        <v>8.0640589099778897</v>
      </c>
      <c r="BC103" s="6">
        <v>5.6257097682537403</v>
      </c>
      <c r="BD103" s="6">
        <f>IF(Table3[[#This Row],[C26TT(S) ppm]]=0,"",Table3[[#This Row],[C24TET ppm]]/Table3[[#This Row],[C26TT(S) ppm]])</f>
        <v>0.23102181494268276</v>
      </c>
      <c r="BE103" s="22">
        <f t="shared" si="3"/>
        <v>0.76751293715020719</v>
      </c>
      <c r="BF103" s="6">
        <f>IF(SUM(Table3[[#This Row],[C31H (S) ppm]:[C35H (R) ppm]])=0,"",SUM(Table3[[#This Row],[C31H (S) ppm]:[C31H (R) ppm]])/SUM(Table3[[#This Row],[C31H (S) ppm]:[C35H (R) ppm]]))</f>
        <v>0.35878381163459472</v>
      </c>
      <c r="BG103" s="6">
        <f>IF(SUM(Table3[[#This Row],[C31H (S) ppm]:[C35H (R) ppm]])=0,"",SUM(Table3[[#This Row],[C32H (S) ppm]:[C32H (R) ppm]])/SUM(Table3[[#This Row],[C31H (S) ppm]:[C35H (R) ppm]]))</f>
        <v>0.2384316728336931</v>
      </c>
      <c r="BH103" s="6">
        <f>IF(SUM(Table3[[#This Row],[C31H (S) ppm]:[C35H (R) ppm]])=0,"",SUM(Table3[[#This Row],[C33H (S) ppm]:[C33H (R) ppm]])/SUM(Table3[[#This Row],[C31H (S) ppm]:[C35H (R) ppm]]))</f>
        <v>0.19400133803866373</v>
      </c>
      <c r="BI103" s="6">
        <f>IF(SUM(Table3[[#This Row],[C31H (S) ppm]:[C35H (R) ppm]])=0,"",SUM(Table3[[#This Row],[C34H (S) ppm]:[C34H (R) ppm]])/SUM(Table3[[#This Row],[C31H (S) ppm]:[C35H (R) ppm]]))</f>
        <v>0.12262395089207882</v>
      </c>
      <c r="BJ103" s="6">
        <f>IF(SUM(Table3[[#This Row],[C31H (S) ppm]:[C35H (R) ppm]])=0,"",SUM(Table3[[#This Row],[C35H (S) ppm]:[C35H (R) ppm]])/SUM(Table3[[#This Row],[C31H (S) ppm]:[C35H (R) ppm]]))</f>
        <v>8.6159226600969613E-2</v>
      </c>
      <c r="BK103" s="6">
        <f>IF(Table3[[#This Row],[C34H (S) ppm]]=0,"",Table3[[#This Row],[C35H (S) ppm]]/Table3[[#This Row],[C34H (S) ppm]])</f>
        <v>0.64517331721080073</v>
      </c>
      <c r="BL103" s="6">
        <f>Table3[[#This Row],[C35HHI]]</f>
        <v>8.6159226600969613E-2</v>
      </c>
      <c r="BM103" s="6">
        <f>IF(SUM(Table3[[#This Row],[C31H (S) ppm]:[C35H (R) ppm]])=0,"",Table3[[#This Row],[C29H ppm]]/Table3[[#This Row],[C30H ppm]])</f>
        <v>0.45959457943061582</v>
      </c>
      <c r="BN103" s="6">
        <f>IF(SUM(Table3[[#This Row],[C31H (S) ppm]:[C35H (R) ppm]])=0,"",SUM(Table3[[#This Row],[C31H (S) ppm]:[C35H (R) ppm]])/Table3[[#This Row],[C30H ppm]])</f>
        <v>1.66544288005703</v>
      </c>
      <c r="BO103" s="21">
        <v>0.29797691204168097</v>
      </c>
      <c r="BP103" s="21">
        <v>0.22065106868555401</v>
      </c>
      <c r="BQ103" s="21">
        <v>0.48137201927276602</v>
      </c>
      <c r="BR103" s="6">
        <v>7.3490507189584303E-2</v>
      </c>
      <c r="BS103" s="6">
        <v>0.236834097332185</v>
      </c>
      <c r="BT103" s="6">
        <v>5.087824398541007E-2</v>
      </c>
      <c r="BU103" s="6">
        <v>0.43586369073163528</v>
      </c>
      <c r="BV103" s="6">
        <v>0.8294836428589254</v>
      </c>
      <c r="BW103" s="6">
        <v>0.92174722923590069</v>
      </c>
      <c r="BX103" s="7">
        <v>0.46077842677002018</v>
      </c>
      <c r="BY103" s="7">
        <v>0.45299961788307219</v>
      </c>
      <c r="BZ103" s="7">
        <v>8.6221955346907575E-2</v>
      </c>
      <c r="CA103" s="21">
        <v>0.91736526946107777</v>
      </c>
      <c r="CB103" s="6">
        <v>0.72770323599052877</v>
      </c>
      <c r="CC103" s="8">
        <v>117.77593188613676</v>
      </c>
      <c r="CD103" s="8">
        <v>23.727626236632926</v>
      </c>
      <c r="CE103" s="6">
        <v>0.81624282198523379</v>
      </c>
      <c r="CF103" s="6">
        <v>3.6002169197396965</v>
      </c>
      <c r="CG103" s="6">
        <v>0.98311811396753934</v>
      </c>
      <c r="CH103" s="8">
        <v>26.1257271443835</v>
      </c>
      <c r="CI103" s="8">
        <v>8.2038910542319492</v>
      </c>
      <c r="CJ103" s="6">
        <v>-34.281999999999996</v>
      </c>
      <c r="CK103" s="6">
        <v>-32.575000000000003</v>
      </c>
      <c r="CL103" s="6">
        <v>-31.812000000000001</v>
      </c>
      <c r="CM103" s="6">
        <v>-32.476999999999997</v>
      </c>
      <c r="CN103" s="6">
        <v>-32.103999999999999</v>
      </c>
      <c r="CO103" s="6">
        <v>-30.678999999999998</v>
      </c>
      <c r="CP103" s="6">
        <v>-33.021000000000001</v>
      </c>
      <c r="CQ103" s="6">
        <v>-29.016999999999999</v>
      </c>
      <c r="CR103" s="6">
        <v>-32.046999999999997</v>
      </c>
      <c r="CS103" s="6">
        <v>-31.257999999999999</v>
      </c>
      <c r="CT103" s="6">
        <v>-32.323</v>
      </c>
      <c r="CU103" s="6">
        <v>-31.405000000000001</v>
      </c>
      <c r="CV103" s="6">
        <v>-30.7</v>
      </c>
      <c r="CW103" s="6">
        <v>-27.852</v>
      </c>
      <c r="CX103" s="6">
        <v>-27.675999999999998</v>
      </c>
      <c r="CY103" s="6">
        <v>-27.263999999999999</v>
      </c>
      <c r="CZ103" s="6">
        <v>-33.015999999999998</v>
      </c>
      <c r="DA103" s="6">
        <v>-30.4</v>
      </c>
      <c r="DB103" s="6">
        <v>-31.966999999999999</v>
      </c>
      <c r="DC103" s="6">
        <v>-32.1</v>
      </c>
      <c r="DD103" s="6">
        <v>-32.508000000000003</v>
      </c>
      <c r="DE103" s="6">
        <v>-32.299999999999997</v>
      </c>
      <c r="DF103" s="6">
        <v>-32.25</v>
      </c>
      <c r="DG103" s="6">
        <v>-31.950000000000003</v>
      </c>
      <c r="DH103" s="6">
        <v>-31.581</v>
      </c>
      <c r="DI103" s="6">
        <v>-31.5</v>
      </c>
      <c r="DJ103" s="6">
        <v>-31.9</v>
      </c>
      <c r="DK103" s="6">
        <v>-32.150000000000006</v>
      </c>
    </row>
    <row r="104" spans="1:115" x14ac:dyDescent="0.3">
      <c r="A104" s="1">
        <v>102</v>
      </c>
      <c r="B104" s="2" t="s">
        <v>118</v>
      </c>
      <c r="C104" s="2">
        <v>3507325124</v>
      </c>
      <c r="D104" s="2" t="s">
        <v>75</v>
      </c>
      <c r="E104" s="2" t="s">
        <v>61</v>
      </c>
      <c r="F104" s="2" t="s">
        <v>55</v>
      </c>
      <c r="G104" s="2" t="s">
        <v>275</v>
      </c>
      <c r="H104" s="2">
        <v>35.727864500000003</v>
      </c>
      <c r="I104" s="2">
        <v>-97.870520999999997</v>
      </c>
      <c r="J104" s="3">
        <v>8258</v>
      </c>
      <c r="K104" s="3">
        <v>2517.038319454774</v>
      </c>
      <c r="L104" s="2">
        <v>39</v>
      </c>
      <c r="M104" s="3">
        <v>2425</v>
      </c>
      <c r="N104" s="5"/>
      <c r="O104" s="2">
        <v>3.6</v>
      </c>
      <c r="P104" s="6">
        <v>0.59784138901923989</v>
      </c>
      <c r="Q104" s="6">
        <v>0.58189158016147635</v>
      </c>
      <c r="R104" s="6">
        <v>1.2626362735381567</v>
      </c>
      <c r="S104" s="21">
        <v>0.28399999999999997</v>
      </c>
      <c r="T104" s="21">
        <v>0.432</v>
      </c>
      <c r="U104" s="21">
        <v>0.28399999999999997</v>
      </c>
      <c r="V104" s="8">
        <v>4.01983670719952</v>
      </c>
      <c r="W104" s="8">
        <v>14.031682984332701</v>
      </c>
      <c r="X104" s="8">
        <v>31.994123317422201</v>
      </c>
      <c r="Y104" s="8">
        <v>7.8529203395932798</v>
      </c>
      <c r="Z104" s="8">
        <v>78.855440576983398</v>
      </c>
      <c r="AA104" s="8">
        <v>50.656771541061303</v>
      </c>
      <c r="AB104" s="8">
        <v>50.845266715445497</v>
      </c>
      <c r="AC104" s="8">
        <v>28.3275263347386</v>
      </c>
      <c r="AD104" s="8">
        <v>28.6034168379731</v>
      </c>
      <c r="AE104" s="8">
        <v>35.625820238551498</v>
      </c>
      <c r="AF104" s="8">
        <v>35.524081623172201</v>
      </c>
      <c r="AG104" s="8">
        <v>31.1425850434944</v>
      </c>
      <c r="AH104" s="8">
        <v>27.619943555973698</v>
      </c>
      <c r="AI104" s="8">
        <v>26.812886891281401</v>
      </c>
      <c r="AJ104" s="8">
        <v>27.192432319431401</v>
      </c>
      <c r="AK104" s="8">
        <v>19.440902175301702</v>
      </c>
      <c r="AL104" s="8">
        <v>246.291186137533</v>
      </c>
      <c r="AM104" s="8">
        <v>6.06953300117301</v>
      </c>
      <c r="AN104" s="6">
        <v>21.031264880433898</v>
      </c>
      <c r="AO104" s="6">
        <v>3.5702008060114001</v>
      </c>
      <c r="AP104" s="6">
        <v>34.826138462074503</v>
      </c>
      <c r="AQ104" s="6">
        <v>17.835789693738899</v>
      </c>
      <c r="AR104" s="6">
        <v>12.1010882315366</v>
      </c>
      <c r="AS104" s="6">
        <v>84.303334378593107</v>
      </c>
      <c r="AT104" s="6">
        <v>26.2173211154083</v>
      </c>
      <c r="AU104" s="6">
        <v>17.348524441657101</v>
      </c>
      <c r="AV104" s="6">
        <v>19.861909573417901</v>
      </c>
      <c r="AW104" s="6">
        <v>12.085815825232601</v>
      </c>
      <c r="AX104" s="6">
        <v>14.4664529691184</v>
      </c>
      <c r="AY104" s="6">
        <v>9.5930455384829791</v>
      </c>
      <c r="AZ104" s="6">
        <v>8.7711810273741904</v>
      </c>
      <c r="BA104" s="6">
        <v>5.03408708175093</v>
      </c>
      <c r="BB104" s="6">
        <v>5.3588725131528498</v>
      </c>
      <c r="BC104" s="6">
        <v>2.73422528831748</v>
      </c>
      <c r="BD104" s="6">
        <f>IF(Table3[[#This Row],[C26TT(S) ppm]]=0,"",Table3[[#This Row],[C24TET ppm]]/Table3[[#This Row],[C26TT(S) ppm]])</f>
        <v>0.21426272557126963</v>
      </c>
      <c r="BE104" s="22">
        <f t="shared" si="3"/>
        <v>0.71620572927194437</v>
      </c>
      <c r="BF104" s="6">
        <f>IF(SUM(Table3[[#This Row],[C31H (S) ppm]:[C35H (R) ppm]])=0,"",SUM(Table3[[#This Row],[C31H (S) ppm]:[C31H (R) ppm]])/SUM(Table3[[#This Row],[C31H (S) ppm]:[C35H (R) ppm]]))</f>
        <v>0.35865094886679527</v>
      </c>
      <c r="BG104" s="6">
        <f>IF(SUM(Table3[[#This Row],[C31H (S) ppm]:[C35H (R) ppm]])=0,"",SUM(Table3[[#This Row],[C32H (S) ppm]:[C32H (R) ppm]])/SUM(Table3[[#This Row],[C31H (S) ppm]:[C35H (R) ppm]]))</f>
        <v>0.26300607464058678</v>
      </c>
      <c r="BH104" s="6">
        <f>IF(SUM(Table3[[#This Row],[C31H (S) ppm]:[C35H (R) ppm]])=0,"",SUM(Table3[[#This Row],[C33H (S) ppm]:[C33H (R) ppm]])/SUM(Table3[[#This Row],[C31H (S) ppm]:[C35H (R) ppm]]))</f>
        <v>0.19806712939170892</v>
      </c>
      <c r="BI104" s="6">
        <f>IF(SUM(Table3[[#This Row],[C31H (S) ppm]:[C35H (R) ppm]])=0,"",SUM(Table3[[#This Row],[C34H (S) ppm]:[C34H (R) ppm]])/SUM(Table3[[#This Row],[C31H (S) ppm]:[C35H (R) ppm]]))</f>
        <v>0.11365032500546171</v>
      </c>
      <c r="BJ104" s="6">
        <f>IF(SUM(Table3[[#This Row],[C31H (S) ppm]:[C35H (R) ppm]])=0,"",SUM(Table3[[#This Row],[C35H (S) ppm]:[C35H (R) ppm]])/SUM(Table3[[#This Row],[C31H (S) ppm]:[C35H (R) ppm]]))</f>
        <v>6.6625522095447379E-2</v>
      </c>
      <c r="BK104" s="6">
        <f>IF(Table3[[#This Row],[C34H (S) ppm]]=0,"",Table3[[#This Row],[C35H (S) ppm]]/Table3[[#This Row],[C34H (S) ppm]])</f>
        <v>0.61096362011321115</v>
      </c>
      <c r="BL104" s="6">
        <f>Table3[[#This Row],[C35HHI]]</f>
        <v>6.6625522095447379E-2</v>
      </c>
      <c r="BM104" s="6">
        <f>IF(SUM(Table3[[#This Row],[C31H (S) ppm]:[C35H (R) ppm]])=0,"",Table3[[#This Row],[C29H ppm]]/Table3[[#This Row],[C30H ppm]])</f>
        <v>0.4131051128496977</v>
      </c>
      <c r="BN104" s="6">
        <f>IF(SUM(Table3[[#This Row],[C31H (S) ppm]:[C35H (R) ppm]])=0,"",SUM(Table3[[#This Row],[C31H (S) ppm]:[C35H (R) ppm]])/Table3[[#This Row],[C30H ppm]])</f>
        <v>1.44088530150425</v>
      </c>
      <c r="BO104" s="21">
        <v>0.33252482219087298</v>
      </c>
      <c r="BP104" s="21">
        <v>0.24531592603532501</v>
      </c>
      <c r="BQ104" s="21">
        <v>0.42215925177380198</v>
      </c>
      <c r="BR104" s="6">
        <v>6.9914070818048499E-2</v>
      </c>
      <c r="BS104" s="6">
        <v>0.243511398876781</v>
      </c>
      <c r="BT104" s="6">
        <v>6.5252221969110888E-2</v>
      </c>
      <c r="BU104" s="6">
        <v>0.37410958334697908</v>
      </c>
      <c r="BV104" s="6">
        <v>0.8330359099546667</v>
      </c>
      <c r="BW104" s="6">
        <v>0.88578989115764639</v>
      </c>
      <c r="BX104" s="7">
        <v>0.42666451586885507</v>
      </c>
      <c r="BY104" s="7">
        <v>0.52986248336492314</v>
      </c>
      <c r="BZ104" s="7">
        <v>4.3473000766221716E-2</v>
      </c>
      <c r="CA104" s="21">
        <v>0.87341360234298726</v>
      </c>
      <c r="CB104" s="6">
        <v>0.71823689524980239</v>
      </c>
      <c r="CC104" s="8">
        <v>124.39285606879341</v>
      </c>
      <c r="CD104" s="8">
        <v>24.428744073626472</v>
      </c>
      <c r="CE104" s="6">
        <v>0.93123631864471323</v>
      </c>
      <c r="CF104" s="6">
        <v>3.2124694376528118</v>
      </c>
      <c r="CG104" s="6">
        <v>1.2418714555765595</v>
      </c>
      <c r="CH104" s="8">
        <v>14.8407140285472</v>
      </c>
      <c r="CI104" s="8">
        <v>7.1103880526810901</v>
      </c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</row>
    <row r="105" spans="1:115" x14ac:dyDescent="0.3">
      <c r="A105" s="1">
        <v>103</v>
      </c>
      <c r="B105" s="2" t="s">
        <v>119</v>
      </c>
      <c r="C105" s="2">
        <v>3501724906</v>
      </c>
      <c r="D105" s="2" t="s">
        <v>65</v>
      </c>
      <c r="E105" s="2" t="s">
        <v>61</v>
      </c>
      <c r="F105" s="2" t="s">
        <v>9</v>
      </c>
      <c r="G105" s="2" t="s">
        <v>275</v>
      </c>
      <c r="H105" s="2">
        <v>35.667105800000002</v>
      </c>
      <c r="I105" s="2">
        <v>-97.869886899999997</v>
      </c>
      <c r="J105" s="3">
        <v>8484</v>
      </c>
      <c r="K105" s="3">
        <v>2585.9231172504601</v>
      </c>
      <c r="L105" s="5"/>
      <c r="M105" s="3">
        <v>7649</v>
      </c>
      <c r="N105" s="2">
        <v>-31.62</v>
      </c>
      <c r="O105" s="2">
        <v>4.9000000000000004</v>
      </c>
      <c r="P105" s="6">
        <v>0.56055252168326375</v>
      </c>
      <c r="Q105" s="6">
        <v>0.53948339483394825</v>
      </c>
      <c r="R105" s="6">
        <v>1.1935704514363885</v>
      </c>
      <c r="S105" s="21">
        <v>0.309</v>
      </c>
      <c r="T105" s="21">
        <v>0.35799999999999998</v>
      </c>
      <c r="U105" s="21">
        <v>0.33300000000000002</v>
      </c>
      <c r="V105" s="8">
        <v>3.5730555001956001</v>
      </c>
      <c r="W105" s="8">
        <v>6.7887544884225504</v>
      </c>
      <c r="X105" s="8">
        <v>22.043817580872702</v>
      </c>
      <c r="Y105" s="8">
        <v>5.6850319196865096</v>
      </c>
      <c r="Z105" s="8">
        <v>57.230438712765199</v>
      </c>
      <c r="AA105" s="8">
        <v>37.716032538902503</v>
      </c>
      <c r="AB105" s="8">
        <v>40.057620851284099</v>
      </c>
      <c r="AC105" s="8">
        <v>23.4900610719504</v>
      </c>
      <c r="AD105" s="8">
        <v>24.063326374940601</v>
      </c>
      <c r="AE105" s="8">
        <v>29.787768868598</v>
      </c>
      <c r="AF105" s="8">
        <v>32.780934012420403</v>
      </c>
      <c r="AG105" s="8">
        <v>25.362856076997399</v>
      </c>
      <c r="AH105" s="8">
        <v>23.7264112669999</v>
      </c>
      <c r="AI105" s="8">
        <v>22.690977710058199</v>
      </c>
      <c r="AJ105" s="8">
        <v>24.524305516746399</v>
      </c>
      <c r="AK105" s="8">
        <v>21.092641113110101</v>
      </c>
      <c r="AL105" s="8">
        <v>189.930257974954</v>
      </c>
      <c r="AM105" s="8">
        <v>3.27787256612927</v>
      </c>
      <c r="AN105" s="6">
        <v>18.861583605888299</v>
      </c>
      <c r="AO105" s="6">
        <v>4.4533382343209098</v>
      </c>
      <c r="AP105" s="6">
        <v>20.628207883643</v>
      </c>
      <c r="AQ105" s="6">
        <v>15.162142471924</v>
      </c>
      <c r="AR105" s="6">
        <v>12.850904831451</v>
      </c>
      <c r="AS105" s="6">
        <v>59.014786423929301</v>
      </c>
      <c r="AT105" s="6">
        <v>17.2029986602261</v>
      </c>
      <c r="AU105" s="6">
        <v>10.9575551736003</v>
      </c>
      <c r="AV105" s="6">
        <v>13.3711697073769</v>
      </c>
      <c r="AW105" s="6">
        <v>8.9889517042448102</v>
      </c>
      <c r="AX105" s="6">
        <v>9.9780098875052392</v>
      </c>
      <c r="AY105" s="6">
        <v>7.5930472940005602</v>
      </c>
      <c r="AZ105" s="6">
        <v>7.05839982355086</v>
      </c>
      <c r="BA105" s="6">
        <v>4.9554833061222201</v>
      </c>
      <c r="BB105" s="6">
        <v>4.3133627474588403</v>
      </c>
      <c r="BC105" s="6">
        <v>3.3937826881384399</v>
      </c>
      <c r="BD105" s="6">
        <f>IF(Table3[[#This Row],[C26TT(S) ppm]]=0,"",Table3[[#This Row],[C24TET ppm]]/Table3[[#This Row],[C26TT(S) ppm]])</f>
        <v>0.13954295632050928</v>
      </c>
      <c r="BE105" s="22">
        <f t="shared" si="3"/>
        <v>0.72967237002536145</v>
      </c>
      <c r="BF105" s="6">
        <f>IF(SUM(Table3[[#This Row],[C31H (S) ppm]:[C35H (R) ppm]])=0,"",SUM(Table3[[#This Row],[C31H (S) ppm]:[C31H (R) ppm]])/SUM(Table3[[#This Row],[C31H (S) ppm]:[C35H (R) ppm]]))</f>
        <v>0.32068862788997132</v>
      </c>
      <c r="BG105" s="6">
        <f>IF(SUM(Table3[[#This Row],[C31H (S) ppm]:[C35H (R) ppm]])=0,"",SUM(Table3[[#This Row],[C32H (S) ppm]:[C32H (R) ppm]])/SUM(Table3[[#This Row],[C31H (S) ppm]:[C35H (R) ppm]]))</f>
        <v>0.25463407776919439</v>
      </c>
      <c r="BH105" s="6">
        <f>IF(SUM(Table3[[#This Row],[C31H (S) ppm]:[C35H (R) ppm]])=0,"",SUM(Table3[[#This Row],[C33H (S) ppm]:[C33H (R) ppm]])/SUM(Table3[[#This Row],[C31H (S) ppm]:[C35H (R) ppm]]))</f>
        <v>0.20009685361176263</v>
      </c>
      <c r="BI105" s="6">
        <f>IF(SUM(Table3[[#This Row],[C31H (S) ppm]:[C35H (R) ppm]])=0,"",SUM(Table3[[#This Row],[C34H (S) ppm]:[C34H (R) ppm]])/SUM(Table3[[#This Row],[C31H (S) ppm]:[C35H (R) ppm]]))</f>
        <v>0.1368124973400722</v>
      </c>
      <c r="BJ105" s="6">
        <f>IF(SUM(Table3[[#This Row],[C31H (S) ppm]:[C35H (R) ppm]])=0,"",SUM(Table3[[#This Row],[C35H (S) ppm]:[C35H (R) ppm]])/SUM(Table3[[#This Row],[C31H (S) ppm]:[C35H (R) ppm]]))</f>
        <v>8.7767943388999459E-2</v>
      </c>
      <c r="BK105" s="6">
        <f>IF(Table3[[#This Row],[C34H (S) ppm]]=0,"",Table3[[#This Row],[C35H (S) ppm]]/Table3[[#This Row],[C34H (S) ppm]])</f>
        <v>0.61109640361643924</v>
      </c>
      <c r="BL105" s="6">
        <f>Table3[[#This Row],[C35HHI]]</f>
        <v>8.7767943388999459E-2</v>
      </c>
      <c r="BM105" s="6">
        <f>IF(SUM(Table3[[#This Row],[C31H (S) ppm]:[C35H (R) ppm]])=0,"",Table3[[#This Row],[C29H ppm]]/Table3[[#This Row],[C30H ppm]])</f>
        <v>0.34954304054345742</v>
      </c>
      <c r="BN105" s="6">
        <f>IF(SUM(Table3[[#This Row],[C31H (S) ppm]:[C35H (R) ppm]])=0,"",SUM(Table3[[#This Row],[C31H (S) ppm]:[C35H (R) ppm]])/Table3[[#This Row],[C30H ppm]])</f>
        <v>1.4879789678713125</v>
      </c>
      <c r="BO105" s="21">
        <v>0.361442005618689</v>
      </c>
      <c r="BP105" s="21">
        <v>0.227255833075516</v>
      </c>
      <c r="BQ105" s="21">
        <v>0.411302161305795</v>
      </c>
      <c r="BR105" s="6">
        <v>7.95201954079887E-2</v>
      </c>
      <c r="BS105" s="6">
        <v>0.32172859798690301</v>
      </c>
      <c r="BT105" s="6">
        <v>2.360937745843604E-2</v>
      </c>
      <c r="BU105" s="6">
        <v>0.46789977332080401</v>
      </c>
      <c r="BV105" s="6">
        <v>0.85523697517267394</v>
      </c>
      <c r="BW105" s="6">
        <v>0.89818623705851575</v>
      </c>
      <c r="BX105" s="7">
        <v>0.44542224288513271</v>
      </c>
      <c r="BY105" s="7">
        <v>0.48995450469896729</v>
      </c>
      <c r="BZ105" s="7">
        <v>6.4623252415900112E-2</v>
      </c>
      <c r="CA105" s="21">
        <v>0.89176805182493291</v>
      </c>
      <c r="CB105" s="6">
        <v>0.72373862696443336</v>
      </c>
      <c r="CC105" s="8">
        <v>117.54484655670228</v>
      </c>
      <c r="CD105" s="8">
        <v>23.391942669605058</v>
      </c>
      <c r="CE105" s="6">
        <v>0.73395787842501936</v>
      </c>
      <c r="CF105" s="6">
        <v>3.3723428571428573</v>
      </c>
      <c r="CG105" s="6">
        <v>1.099977633639007</v>
      </c>
      <c r="CH105" s="8">
        <v>8.7390682804898194</v>
      </c>
      <c r="CI105" s="8">
        <v>7.6679468633346604</v>
      </c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</row>
    <row r="106" spans="1:115" x14ac:dyDescent="0.3">
      <c r="A106" s="1">
        <v>104</v>
      </c>
      <c r="B106" s="2" t="s">
        <v>120</v>
      </c>
      <c r="C106" s="2">
        <v>3507325170</v>
      </c>
      <c r="D106" s="2" t="s">
        <v>75</v>
      </c>
      <c r="E106" s="2" t="s">
        <v>61</v>
      </c>
      <c r="F106" s="2" t="s">
        <v>9</v>
      </c>
      <c r="G106" s="2" t="s">
        <v>275</v>
      </c>
      <c r="H106" s="2">
        <v>35.7691424</v>
      </c>
      <c r="I106" s="2">
        <v>-97.853492500000002</v>
      </c>
      <c r="J106" s="3">
        <v>7887</v>
      </c>
      <c r="K106" s="3">
        <v>2403.9575230733594</v>
      </c>
      <c r="L106" s="2">
        <v>44</v>
      </c>
      <c r="M106" s="3">
        <v>3441</v>
      </c>
      <c r="N106" s="2">
        <v>-31.94</v>
      </c>
      <c r="O106" s="2">
        <v>3.8</v>
      </c>
      <c r="P106" s="6">
        <v>0.69786170508192169</v>
      </c>
      <c r="Q106" s="6">
        <v>0.6361963190184049</v>
      </c>
      <c r="R106" s="6">
        <v>1.2116682738669238</v>
      </c>
      <c r="S106" s="21">
        <v>0.27200000000000002</v>
      </c>
      <c r="T106" s="21">
        <v>0.44900000000000001</v>
      </c>
      <c r="U106" s="21">
        <v>0.27800000000000002</v>
      </c>
      <c r="V106" s="8">
        <v>4.4983312580847503</v>
      </c>
      <c r="W106" s="8">
        <v>24.741832355281499</v>
      </c>
      <c r="X106" s="8">
        <v>52.977579770931598</v>
      </c>
      <c r="Y106" s="8">
        <v>12.500466948347899</v>
      </c>
      <c r="Z106" s="8">
        <v>124.52105770335</v>
      </c>
      <c r="AA106" s="8">
        <v>75.793241979929505</v>
      </c>
      <c r="AB106" s="8">
        <v>76.795895289627296</v>
      </c>
      <c r="AC106" s="8">
        <v>41.318225393633497</v>
      </c>
      <c r="AD106" s="8">
        <v>41.631374501851298</v>
      </c>
      <c r="AE106" s="8">
        <v>49.952485430246099</v>
      </c>
      <c r="AF106" s="8">
        <v>54.850712786227199</v>
      </c>
      <c r="AG106" s="8">
        <v>40.174541042475497</v>
      </c>
      <c r="AH106" s="8">
        <v>42.359597743829802</v>
      </c>
      <c r="AI106" s="8">
        <v>36.192585483297997</v>
      </c>
      <c r="AJ106" s="8">
        <v>39.821167989353597</v>
      </c>
      <c r="AK106" s="8">
        <v>34.761356897455599</v>
      </c>
      <c r="AL106" s="8">
        <v>335.06419263301899</v>
      </c>
      <c r="AM106" s="8">
        <v>7.6597054420349098</v>
      </c>
      <c r="AN106" s="6">
        <v>22.6464679565144</v>
      </c>
      <c r="AO106" s="6">
        <v>5.6740700730868001</v>
      </c>
      <c r="AP106" s="6">
        <v>55.860611135707401</v>
      </c>
      <c r="AQ106" s="6">
        <v>22.2347261110808</v>
      </c>
      <c r="AR106" s="6">
        <v>12.530694028270601</v>
      </c>
      <c r="AS106" s="6">
        <v>133.59513680188201</v>
      </c>
      <c r="AT106" s="6">
        <v>33.087688211835001</v>
      </c>
      <c r="AU106" s="6">
        <v>23.819261458607901</v>
      </c>
      <c r="AV106" s="6">
        <v>20.938143472290999</v>
      </c>
      <c r="AW106" s="6">
        <v>15.062136726576901</v>
      </c>
      <c r="AX106" s="6">
        <v>16.2055845927568</v>
      </c>
      <c r="AY106" s="6">
        <v>12.3071082308338</v>
      </c>
      <c r="AZ106" s="6">
        <v>9.2104449363340795</v>
      </c>
      <c r="BA106" s="6">
        <v>5.5224832021515198</v>
      </c>
      <c r="BB106" s="6">
        <v>5.4851185756183298</v>
      </c>
      <c r="BC106" s="6">
        <v>3.1711990598567601</v>
      </c>
      <c r="BD106" s="6">
        <f>IF(Table3[[#This Row],[C26TT(S) ppm]]=0,"",Table3[[#This Row],[C24TET ppm]]/Table3[[#This Row],[C26TT(S) ppm]])</f>
        <v>0.18538321452729073</v>
      </c>
      <c r="BE106" s="22">
        <f t="shared" si="3"/>
        <v>0.7324786925775606</v>
      </c>
      <c r="BF106" s="6">
        <f>IF(SUM(Table3[[#This Row],[C31H (S) ppm]:[C35H (R) ppm]])=0,"",SUM(Table3[[#This Row],[C31H (S) ppm]:[C31H (R) ppm]])/SUM(Table3[[#This Row],[C31H (S) ppm]:[C35H (R) ppm]]))</f>
        <v>0.39297891337222474</v>
      </c>
      <c r="BG106" s="6">
        <f>IF(SUM(Table3[[#This Row],[C31H (S) ppm]:[C35H (R) ppm]])=0,"",SUM(Table3[[#This Row],[C32H (S) ppm]:[C32H (R) ppm]])/SUM(Table3[[#This Row],[C31H (S) ppm]:[C35H (R) ppm]]))</f>
        <v>0.24860497840028786</v>
      </c>
      <c r="BH106" s="6">
        <f>IF(SUM(Table3[[#This Row],[C31H (S) ppm]:[C35H (R) ppm]])=0,"",SUM(Table3[[#This Row],[C33H (S) ppm]:[C33H (R) ppm]])/SUM(Table3[[#This Row],[C31H (S) ppm]:[C35H (R) ppm]]))</f>
        <v>0.19689839480098525</v>
      </c>
      <c r="BI106" s="6">
        <f>IF(SUM(Table3[[#This Row],[C31H (S) ppm]:[C35H (R) ppm]])=0,"",SUM(Table3[[#This Row],[C34H (S) ppm]:[C34H (R) ppm]])/SUM(Table3[[#This Row],[C31H (S) ppm]:[C35H (R) ppm]]))</f>
        <v>0.10174029928123687</v>
      </c>
      <c r="BJ106" s="6">
        <f>IF(SUM(Table3[[#This Row],[C31H (S) ppm]:[C35H (R) ppm]])=0,"",SUM(Table3[[#This Row],[C35H (S) ppm]:[C35H (R) ppm]])/SUM(Table3[[#This Row],[C31H (S) ppm]:[C35H (R) ppm]]))</f>
        <v>5.9777414145265176E-2</v>
      </c>
      <c r="BK106" s="6">
        <f>IF(Table3[[#This Row],[C34H (S) ppm]]=0,"",Table3[[#This Row],[C35H (S) ppm]]/Table3[[#This Row],[C34H (S) ppm]])</f>
        <v>0.59553242145558105</v>
      </c>
      <c r="BL106" s="6">
        <f>Table3[[#This Row],[C35HHI]]</f>
        <v>5.9777414145265176E-2</v>
      </c>
      <c r="BM106" s="6">
        <f>IF(SUM(Table3[[#This Row],[C31H (S) ppm]:[C35H (R) ppm]])=0,"",Table3[[#This Row],[C29H ppm]]/Table3[[#This Row],[C30H ppm]])</f>
        <v>0.41813356738087842</v>
      </c>
      <c r="BN106" s="6">
        <f>IF(SUM(Table3[[#This Row],[C31H (S) ppm]:[C35H (R) ppm]])=0,"",SUM(Table3[[#This Row],[C31H (S) ppm]:[C35H (R) ppm]])/Table3[[#This Row],[C30H ppm]])</f>
        <v>1.083940418292398</v>
      </c>
      <c r="BO106" s="21">
        <v>0.32680754190316902</v>
      </c>
      <c r="BP106" s="21">
        <v>0.27471166844301897</v>
      </c>
      <c r="BQ106" s="21">
        <v>0.39848078965381101</v>
      </c>
      <c r="BR106" s="6">
        <v>6.7744551239095605E-2</v>
      </c>
      <c r="BS106" s="6">
        <v>0.30003395582163001</v>
      </c>
      <c r="BT106" s="6">
        <v>6.1927700416461659E-2</v>
      </c>
      <c r="BU106" s="6">
        <v>0.32627898570167352</v>
      </c>
      <c r="BV106" s="6">
        <v>0.81326660132516115</v>
      </c>
      <c r="BW106" s="6">
        <v>0.88746375530308019</v>
      </c>
      <c r="BX106" s="7">
        <v>0.43525255351895903</v>
      </c>
      <c r="BY106" s="7">
        <v>0.48765216174618725</v>
      </c>
      <c r="BZ106" s="7">
        <v>7.7095284734853789E-2</v>
      </c>
      <c r="CA106" s="21">
        <v>0.85524590163934433</v>
      </c>
      <c r="CB106" s="6">
        <v>0.67420970806702374</v>
      </c>
      <c r="CC106" s="8">
        <v>118.38442569702018</v>
      </c>
      <c r="CD106" s="8">
        <v>23.165888432842024</v>
      </c>
      <c r="CE106" s="6">
        <v>0.7110263370258969</v>
      </c>
      <c r="CF106" s="6">
        <v>3.5718677940046115</v>
      </c>
      <c r="CG106" s="6">
        <v>1.120388973720164</v>
      </c>
      <c r="CH106" s="8">
        <v>17.5582356699808</v>
      </c>
      <c r="CI106" s="8">
        <v>7.1414747227119104</v>
      </c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</row>
    <row r="107" spans="1:115" x14ac:dyDescent="0.3">
      <c r="A107" s="1">
        <v>105</v>
      </c>
      <c r="B107" s="2" t="s">
        <v>121</v>
      </c>
      <c r="C107" s="2">
        <v>3507325197</v>
      </c>
      <c r="D107" s="2" t="s">
        <v>75</v>
      </c>
      <c r="E107" s="2" t="s">
        <v>61</v>
      </c>
      <c r="F107" s="2" t="s">
        <v>9</v>
      </c>
      <c r="G107" s="2" t="s">
        <v>275</v>
      </c>
      <c r="H107" s="2">
        <v>35.755821900000001</v>
      </c>
      <c r="I107" s="2">
        <v>-97.849997799999997</v>
      </c>
      <c r="J107" s="3">
        <v>8861</v>
      </c>
      <c r="K107" s="3">
        <v>2700.832713573353</v>
      </c>
      <c r="L107" s="2">
        <v>43</v>
      </c>
      <c r="M107" s="3">
        <v>1111</v>
      </c>
      <c r="N107" s="5"/>
      <c r="O107" s="2">
        <v>3.5</v>
      </c>
      <c r="P107" s="6">
        <v>0.68882978723404242</v>
      </c>
      <c r="Q107" s="6">
        <v>0.6856986000548998</v>
      </c>
      <c r="R107" s="6">
        <v>1.1405124099279422</v>
      </c>
      <c r="S107" s="21">
        <v>0.28899999999999998</v>
      </c>
      <c r="T107" s="21">
        <v>0.42099999999999999</v>
      </c>
      <c r="U107" s="21">
        <v>0.29099999999999998</v>
      </c>
      <c r="V107" s="8">
        <v>4.1990648308820502</v>
      </c>
      <c r="W107" s="8">
        <v>17.989823252930901</v>
      </c>
      <c r="X107" s="8">
        <v>42.707723422226003</v>
      </c>
      <c r="Y107" s="8">
        <v>9.3301445275788097</v>
      </c>
      <c r="Z107" s="8">
        <v>104.846788707947</v>
      </c>
      <c r="AA107" s="8">
        <v>62.604415847208102</v>
      </c>
      <c r="AB107" s="8">
        <v>63.538772602432502</v>
      </c>
      <c r="AC107" s="8">
        <v>35.1600994509676</v>
      </c>
      <c r="AD107" s="8">
        <v>35.037293055092</v>
      </c>
      <c r="AE107" s="8">
        <v>43.093164147513598</v>
      </c>
      <c r="AF107" s="8">
        <v>44.271819951649597</v>
      </c>
      <c r="AG107" s="8">
        <v>37.561906958024203</v>
      </c>
      <c r="AH107" s="8">
        <v>34.606042688180203</v>
      </c>
      <c r="AI107" s="8">
        <v>30.900031256925001</v>
      </c>
      <c r="AJ107" s="8">
        <v>33.944944443592298</v>
      </c>
      <c r="AK107" s="8">
        <v>27.809536905649001</v>
      </c>
      <c r="AL107" s="8">
        <v>311.24561332063303</v>
      </c>
      <c r="AM107" s="8">
        <v>6.1007361508286797</v>
      </c>
      <c r="AN107" s="6">
        <v>18.8046865290057</v>
      </c>
      <c r="AO107" s="6">
        <v>5.1267386334006897</v>
      </c>
      <c r="AP107" s="6">
        <v>46.591946925635497</v>
      </c>
      <c r="AQ107" s="6">
        <v>20.455432966588901</v>
      </c>
      <c r="AR107" s="6">
        <v>12.592796310096199</v>
      </c>
      <c r="AS107" s="6">
        <v>109.009468574097</v>
      </c>
      <c r="AT107" s="6">
        <v>32.008087663246002</v>
      </c>
      <c r="AU107" s="6">
        <v>21.582681442218799</v>
      </c>
      <c r="AV107" s="6">
        <v>20.155842479906401</v>
      </c>
      <c r="AW107" s="6">
        <v>14.008497017899</v>
      </c>
      <c r="AX107" s="6">
        <v>16.231921095039599</v>
      </c>
      <c r="AY107" s="6">
        <v>11.5777871683712</v>
      </c>
      <c r="AZ107" s="6">
        <v>10.0766360567406</v>
      </c>
      <c r="BA107" s="6">
        <v>6.9397037520474303</v>
      </c>
      <c r="BB107" s="6">
        <v>6.3987272984020898</v>
      </c>
      <c r="BC107" s="6">
        <v>2.63771002564549</v>
      </c>
      <c r="BD107" s="6">
        <f>IF(Table3[[#This Row],[C26TT(S) ppm]]=0,"",Table3[[#This Row],[C24TET ppm]]/Table3[[#This Row],[C26TT(S) ppm]])</f>
        <v>0.17351305161512529</v>
      </c>
      <c r="BE107" s="22">
        <f t="shared" si="3"/>
        <v>0.72607416502055244</v>
      </c>
      <c r="BF107" s="6">
        <f>IF(SUM(Table3[[#This Row],[C31H (S) ppm]:[C35H (R) ppm]])=0,"",SUM(Table3[[#This Row],[C31H (S) ppm]:[C31H (R) ppm]])/SUM(Table3[[#This Row],[C31H (S) ppm]:[C35H (R) ppm]]))</f>
        <v>0.37841886443606521</v>
      </c>
      <c r="BG107" s="6">
        <f>IF(SUM(Table3[[#This Row],[C31H (S) ppm]:[C35H (R) ppm]])=0,"",SUM(Table3[[#This Row],[C32H (S) ppm]:[C32H (R) ppm]])/SUM(Table3[[#This Row],[C31H (S) ppm]:[C35H (R) ppm]]))</f>
        <v>0.24124360916569457</v>
      </c>
      <c r="BH107" s="6">
        <f>IF(SUM(Table3[[#This Row],[C31H (S) ppm]:[C35H (R) ppm]])=0,"",SUM(Table3[[#This Row],[C33H (S) ppm]:[C33H (R) ppm]])/SUM(Table3[[#This Row],[C31H (S) ppm]:[C35H (R) ppm]]))</f>
        <v>0.19637184531962687</v>
      </c>
      <c r="BI107" s="6">
        <f>IF(SUM(Table3[[#This Row],[C31H (S) ppm]:[C35H (R) ppm]])=0,"",SUM(Table3[[#This Row],[C34H (S) ppm]:[C34H (R) ppm]])/SUM(Table3[[#This Row],[C31H (S) ppm]:[C35H (R) ppm]]))</f>
        <v>0.12015696163321425</v>
      </c>
      <c r="BJ107" s="6">
        <f>IF(SUM(Table3[[#This Row],[C31H (S) ppm]:[C35H (R) ppm]])=0,"",SUM(Table3[[#This Row],[C35H (S) ppm]:[C35H (R) ppm]])/SUM(Table3[[#This Row],[C31H (S) ppm]:[C35H (R) ppm]]))</f>
        <v>6.3808719445399009E-2</v>
      </c>
      <c r="BK107" s="6">
        <f>IF(Table3[[#This Row],[C34H (S) ppm]]=0,"",Table3[[#This Row],[C35H (S) ppm]]/Table3[[#This Row],[C34H (S) ppm]])</f>
        <v>0.63500629201763881</v>
      </c>
      <c r="BL107" s="6">
        <f>Table3[[#This Row],[C35HHI]]</f>
        <v>6.3808719445399009E-2</v>
      </c>
      <c r="BM107" s="6">
        <f>IF(SUM(Table3[[#This Row],[C31H (S) ppm]:[C35H (R) ppm]])=0,"",Table3[[#This Row],[C29H ppm]]/Table3[[#This Row],[C30H ppm]])</f>
        <v>0.42741192609305823</v>
      </c>
      <c r="BN107" s="6">
        <f>IF(SUM(Table3[[#This Row],[C31H (S) ppm]:[C35H (R) ppm]])=0,"",SUM(Table3[[#This Row],[C31H (S) ppm]:[C35H (R) ppm]])/Table3[[#This Row],[C30H ppm]])</f>
        <v>1.2991311291757643</v>
      </c>
      <c r="BO107" s="21">
        <v>0.34611437298848402</v>
      </c>
      <c r="BP107" s="21">
        <v>0.21850197914629799</v>
      </c>
      <c r="BQ107" s="21">
        <v>0.43538364786521699</v>
      </c>
      <c r="BR107" s="6">
        <v>6.6751694389452595E-2</v>
      </c>
      <c r="BS107" s="6">
        <v>0.24560322550675401</v>
      </c>
      <c r="BT107" s="6">
        <v>6.4367623577518865E-2</v>
      </c>
      <c r="BU107" s="6">
        <v>0.35032226834128771</v>
      </c>
      <c r="BV107" s="6">
        <v>0.83025630867040179</v>
      </c>
      <c r="BW107" s="6">
        <v>0.87529305468999319</v>
      </c>
      <c r="BX107" s="7">
        <v>0.47850686089614364</v>
      </c>
      <c r="BY107" s="7">
        <v>0.48117318072445864</v>
      </c>
      <c r="BZ107" s="7">
        <v>4.0319958379397808E-2</v>
      </c>
      <c r="CA107" s="21">
        <v>0.83051092777536539</v>
      </c>
      <c r="CB107" s="6">
        <v>0.65623561895996319</v>
      </c>
      <c r="CC107" s="8">
        <v>120.19932536631964</v>
      </c>
      <c r="CD107" s="8">
        <v>21.489667591234515</v>
      </c>
      <c r="CE107" s="6">
        <v>0.66117575015309249</v>
      </c>
      <c r="CF107" s="6">
        <v>3.459093034128097</v>
      </c>
      <c r="CG107" s="6">
        <v>1.0055721663495516</v>
      </c>
      <c r="CH107" s="8">
        <v>17.9615492222526</v>
      </c>
      <c r="CI107" s="8">
        <v>6.9917614118187101</v>
      </c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</row>
    <row r="108" spans="1:115" x14ac:dyDescent="0.3">
      <c r="A108" s="1">
        <v>106</v>
      </c>
      <c r="B108" s="2" t="s">
        <v>122</v>
      </c>
      <c r="C108" s="2">
        <v>3501724834</v>
      </c>
      <c r="D108" s="2" t="s">
        <v>65</v>
      </c>
      <c r="E108" s="2" t="s">
        <v>61</v>
      </c>
      <c r="F108" s="2" t="s">
        <v>9</v>
      </c>
      <c r="G108" s="2" t="s">
        <v>275</v>
      </c>
      <c r="H108" s="2">
        <v>35.711668000000003</v>
      </c>
      <c r="I108" s="2">
        <v>-97.844206400000004</v>
      </c>
      <c r="J108" s="3">
        <v>7965</v>
      </c>
      <c r="K108" s="3">
        <v>2427.7319223125787</v>
      </c>
      <c r="L108" s="2">
        <v>41</v>
      </c>
      <c r="M108" s="3">
        <v>1708</v>
      </c>
      <c r="N108" s="2">
        <v>-31.8</v>
      </c>
      <c r="O108" s="2">
        <v>2.8</v>
      </c>
      <c r="P108" s="6">
        <v>0.58166521612996813</v>
      </c>
      <c r="Q108" s="6">
        <v>0.55391849529780557</v>
      </c>
      <c r="R108" s="6">
        <v>1.1346915676287495</v>
      </c>
      <c r="S108" s="21">
        <v>0.28799999999999998</v>
      </c>
      <c r="T108" s="21">
        <v>0.42099999999999999</v>
      </c>
      <c r="U108" s="21">
        <v>0.29099999999999998</v>
      </c>
      <c r="V108" s="8">
        <v>3.8742093696858602</v>
      </c>
      <c r="W108" s="8">
        <v>16.823646441508899</v>
      </c>
      <c r="X108" s="8">
        <v>42.2872034826662</v>
      </c>
      <c r="Y108" s="8">
        <v>9.4570720373747204</v>
      </c>
      <c r="Z108" s="8">
        <v>105.43879641177099</v>
      </c>
      <c r="AA108" s="8">
        <v>65.380486383372798</v>
      </c>
      <c r="AB108" s="8">
        <v>69.736423868648103</v>
      </c>
      <c r="AC108" s="8">
        <v>39.855594003333103</v>
      </c>
      <c r="AD108" s="8">
        <v>39.6334763547516</v>
      </c>
      <c r="AE108" s="8">
        <v>49.3682136532505</v>
      </c>
      <c r="AF108" s="8">
        <v>50.755593538211798</v>
      </c>
      <c r="AG108" s="8">
        <v>40.728849065520798</v>
      </c>
      <c r="AH108" s="8">
        <v>42.571748493967704</v>
      </c>
      <c r="AI108" s="8">
        <v>38.693462235287903</v>
      </c>
      <c r="AJ108" s="8">
        <v>43.098649995641999</v>
      </c>
      <c r="AK108" s="8">
        <v>37.785517215856899</v>
      </c>
      <c r="AL108" s="8">
        <v>332.52431623635198</v>
      </c>
      <c r="AM108" s="8">
        <v>8.6037646106217096</v>
      </c>
      <c r="AN108" s="6">
        <v>23.277507322120901</v>
      </c>
      <c r="AO108" s="6">
        <v>6.8240205607866002</v>
      </c>
      <c r="AP108" s="6">
        <v>48.295154629564301</v>
      </c>
      <c r="AQ108" s="6">
        <v>23.395191091026899</v>
      </c>
      <c r="AR108" s="6">
        <v>17.171820041751701</v>
      </c>
      <c r="AS108" s="6">
        <v>117.831810937509</v>
      </c>
      <c r="AT108" s="6">
        <v>32.022143007801702</v>
      </c>
      <c r="AU108" s="6">
        <v>25.416818420905201</v>
      </c>
      <c r="AV108" s="6">
        <v>24.290141026789598</v>
      </c>
      <c r="AW108" s="6">
        <v>15.013034517862399</v>
      </c>
      <c r="AX108" s="6">
        <v>18.511696889774601</v>
      </c>
      <c r="AY108" s="6">
        <v>12.7366744274509</v>
      </c>
      <c r="AZ108" s="6">
        <v>10.2155553942236</v>
      </c>
      <c r="BA108" s="6">
        <v>6.1326238683650196</v>
      </c>
      <c r="BB108" s="6">
        <v>6.8800777844535004</v>
      </c>
      <c r="BC108" s="6">
        <v>3.6249731291356602</v>
      </c>
      <c r="BD108" s="6">
        <f>IF(Table3[[#This Row],[C26TT(S) ppm]]=0,"",Table3[[#This Row],[C24TET ppm]]/Table3[[#This Row],[C26TT(S) ppm]])</f>
        <v>0.21587345078590928</v>
      </c>
      <c r="BE108" s="22">
        <f t="shared" si="3"/>
        <v>0.7241302061294399</v>
      </c>
      <c r="BF108" s="6">
        <f>IF(SUM(Table3[[#This Row],[C31H (S) ppm]:[C35H (R) ppm]])=0,"",SUM(Table3[[#This Row],[C31H (S) ppm]:[C31H (R) ppm]])/SUM(Table3[[#This Row],[C31H (S) ppm]:[C35H (R) ppm]]))</f>
        <v>0.37094791172996899</v>
      </c>
      <c r="BG108" s="6">
        <f>IF(SUM(Table3[[#This Row],[C31H (S) ppm]:[C35H (R) ppm]])=0,"",SUM(Table3[[#This Row],[C32H (S) ppm]:[C32H (R) ppm]])/SUM(Table3[[#This Row],[C31H (S) ppm]:[C35H (R) ppm]]))</f>
        <v>0.25382476510723473</v>
      </c>
      <c r="BH108" s="6">
        <f>IF(SUM(Table3[[#This Row],[C31H (S) ppm]:[C35H (R) ppm]])=0,"",SUM(Table3[[#This Row],[C33H (S) ppm]:[C33H (R) ppm]])/SUM(Table3[[#This Row],[C31H (S) ppm]:[C35H (R) ppm]]))</f>
        <v>0.20180584392137424</v>
      </c>
      <c r="BI108" s="6">
        <f>IF(SUM(Table3[[#This Row],[C31H (S) ppm]:[C35H (R) ppm]])=0,"",SUM(Table3[[#This Row],[C34H (S) ppm]:[C34H (R) ppm]])/SUM(Table3[[#This Row],[C31H (S) ppm]:[C35H (R) ppm]]))</f>
        <v>0.10557856213280346</v>
      </c>
      <c r="BJ108" s="6">
        <f>IF(SUM(Table3[[#This Row],[C31H (S) ppm]:[C35H (R) ppm]])=0,"",SUM(Table3[[#This Row],[C35H (S) ppm]:[C35H (R) ppm]])/SUM(Table3[[#This Row],[C31H (S) ppm]:[C35H (R) ppm]]))</f>
        <v>6.7842917108618575E-2</v>
      </c>
      <c r="BK108" s="6">
        <f>IF(Table3[[#This Row],[C34H (S) ppm]]=0,"",Table3[[#This Row],[C35H (S) ppm]]/Table3[[#This Row],[C34H (S) ppm]])</f>
        <v>0.67349033106353184</v>
      </c>
      <c r="BL108" s="6">
        <f>Table3[[#This Row],[C35HHI]]</f>
        <v>6.7842917108618575E-2</v>
      </c>
      <c r="BM108" s="6">
        <f>IF(SUM(Table3[[#This Row],[C31H (S) ppm]:[C35H (R) ppm]])=0,"",Table3[[#This Row],[C29H ppm]]/Table3[[#This Row],[C30H ppm]])</f>
        <v>0.40986516497804809</v>
      </c>
      <c r="BN108" s="6">
        <f>IF(SUM(Table3[[#This Row],[C31H (S) ppm]:[C35H (R) ppm]])=0,"",SUM(Table3[[#This Row],[C31H (S) ppm]:[C35H (R) ppm]])/Table3[[#This Row],[C30H ppm]])</f>
        <v>1.3141081108299533</v>
      </c>
      <c r="BO108" s="21">
        <v>0.334708462779504</v>
      </c>
      <c r="BP108" s="21">
        <v>0.242511900158669</v>
      </c>
      <c r="BQ108" s="21">
        <v>0.42277963706182697</v>
      </c>
      <c r="BR108" s="6">
        <v>9.00388255277845E-2</v>
      </c>
      <c r="BS108" s="6">
        <v>0.231768588642562</v>
      </c>
      <c r="BT108" s="6">
        <v>6.7021816559538233E-2</v>
      </c>
      <c r="BU108" s="6">
        <v>0.34395866415103837</v>
      </c>
      <c r="BV108" s="6">
        <v>0.82012443369149102</v>
      </c>
      <c r="BW108" s="6">
        <v>0.86735560679448886</v>
      </c>
      <c r="BX108" s="7">
        <v>0.44408852649970881</v>
      </c>
      <c r="BY108" s="7">
        <v>0.49439429237041355</v>
      </c>
      <c r="BZ108" s="7">
        <v>6.1517181129877696E-2</v>
      </c>
      <c r="CA108" s="21">
        <v>0.86333553937789542</v>
      </c>
      <c r="CB108" s="6">
        <v>0.66723520382056967</v>
      </c>
      <c r="CC108" s="8">
        <v>110.35659082144174</v>
      </c>
      <c r="CD108" s="8">
        <v>23.155346426623023</v>
      </c>
      <c r="CE108" s="6">
        <v>0.75698908077131577</v>
      </c>
      <c r="CF108" s="6">
        <v>3.4718813905930475</v>
      </c>
      <c r="CG108" s="6">
        <v>1.1132786885245902</v>
      </c>
      <c r="CH108" s="8">
        <v>18.056978163770001</v>
      </c>
      <c r="CI108" s="8">
        <v>7.1334660270372998</v>
      </c>
      <c r="CJ108" s="6">
        <v>-36.005000000000003</v>
      </c>
      <c r="CK108" s="6">
        <v>-34</v>
      </c>
      <c r="CL108" s="6">
        <v>-32.017499999999998</v>
      </c>
      <c r="CM108" s="6">
        <v>-33.622999999999998</v>
      </c>
      <c r="CN108" s="6">
        <v>-32.917000000000002</v>
      </c>
      <c r="CO108" s="6">
        <v>-31.213000000000001</v>
      </c>
      <c r="CP108" s="6">
        <v>-33.983000000000004</v>
      </c>
      <c r="CQ108" s="6">
        <v>-28.893999999999998</v>
      </c>
      <c r="CR108" s="6">
        <v>-32.3795</v>
      </c>
      <c r="CS108" s="6">
        <v>-31.857500000000002</v>
      </c>
      <c r="CT108" s="6">
        <v>-33.278500000000001</v>
      </c>
      <c r="CU108" s="6">
        <v>-32.15</v>
      </c>
      <c r="CV108" s="6">
        <v>-31.6</v>
      </c>
      <c r="CW108" s="6">
        <v>-27.9495</v>
      </c>
      <c r="CX108" s="6">
        <v>-27.661000000000001</v>
      </c>
      <c r="CY108" s="6">
        <v>-26.770499999999998</v>
      </c>
      <c r="CZ108" s="6">
        <v>-33.761499999999998</v>
      </c>
      <c r="DA108" s="6">
        <v>-30.9</v>
      </c>
      <c r="DB108" s="6">
        <v>-32.787000000000006</v>
      </c>
      <c r="DC108" s="6">
        <v>-32.908999999999999</v>
      </c>
      <c r="DD108" s="6">
        <v>-33.390500000000003</v>
      </c>
      <c r="DE108" s="6">
        <v>-32.727999999999994</v>
      </c>
      <c r="DF108" s="6">
        <v>-33.200000000000003</v>
      </c>
      <c r="DG108" s="6">
        <v>-32.700000000000003</v>
      </c>
      <c r="DH108" s="6">
        <v>-32.5</v>
      </c>
      <c r="DI108" s="6">
        <v>-32.924999999999997</v>
      </c>
      <c r="DJ108" s="6">
        <v>-32.65</v>
      </c>
      <c r="DK108" s="6">
        <v>-33.323999999999998</v>
      </c>
    </row>
    <row r="109" spans="1:115" x14ac:dyDescent="0.3">
      <c r="A109" s="1">
        <v>107</v>
      </c>
      <c r="B109" s="2" t="s">
        <v>123</v>
      </c>
      <c r="C109" s="2">
        <v>3501724768</v>
      </c>
      <c r="D109" s="2" t="s">
        <v>65</v>
      </c>
      <c r="E109" s="2" t="s">
        <v>61</v>
      </c>
      <c r="F109" s="2" t="s">
        <v>55</v>
      </c>
      <c r="G109" s="2" t="s">
        <v>275</v>
      </c>
      <c r="H109" s="2">
        <v>35.4638615</v>
      </c>
      <c r="I109" s="2">
        <v>-97.843730300000004</v>
      </c>
      <c r="J109" s="3">
        <v>9249</v>
      </c>
      <c r="K109" s="3">
        <v>2819.0951097889565</v>
      </c>
      <c r="L109" s="2">
        <v>45</v>
      </c>
      <c r="M109" s="3">
        <v>3068</v>
      </c>
      <c r="N109" s="2">
        <v>-30.39</v>
      </c>
      <c r="O109" s="2">
        <v>4.5999999999999996</v>
      </c>
      <c r="P109" s="6">
        <v>0.3287878787878788</v>
      </c>
      <c r="Q109" s="6">
        <v>0.34127697841726623</v>
      </c>
      <c r="R109" s="6">
        <v>1.1436100131752305</v>
      </c>
      <c r="S109" s="21">
        <v>0.30599999999999999</v>
      </c>
      <c r="T109" s="21">
        <v>0.4</v>
      </c>
      <c r="U109" s="21">
        <v>0.29299999999999998</v>
      </c>
      <c r="V109" s="8">
        <v>3.2382452130270898</v>
      </c>
      <c r="W109" s="8">
        <v>5.5479432071827004</v>
      </c>
      <c r="X109" s="8">
        <v>15.1383927815679</v>
      </c>
      <c r="Y109" s="8">
        <v>3.83789143753082</v>
      </c>
      <c r="Z109" s="8">
        <v>33.604695683557203</v>
      </c>
      <c r="AA109" s="8">
        <v>24.002965057916199</v>
      </c>
      <c r="AB109" s="8">
        <v>22.1697942288706</v>
      </c>
      <c r="AC109" s="8">
        <v>12.7981581486686</v>
      </c>
      <c r="AD109" s="8">
        <v>12.5923762136945</v>
      </c>
      <c r="AE109" s="8">
        <v>13.933654307816401</v>
      </c>
      <c r="AF109" s="8">
        <v>14.9662594994772</v>
      </c>
      <c r="AG109" s="8">
        <v>13.3242830391267</v>
      </c>
      <c r="AH109" s="8">
        <v>14.0861430006516</v>
      </c>
      <c r="AI109" s="8">
        <v>10.919085111065399</v>
      </c>
      <c r="AJ109" s="8">
        <v>11.161627713062201</v>
      </c>
      <c r="AK109" s="8">
        <v>9.3142583195051607</v>
      </c>
      <c r="AL109" s="8">
        <v>124.412101268686</v>
      </c>
      <c r="AM109" s="8">
        <v>3.0735029645176399</v>
      </c>
      <c r="AN109" s="6">
        <v>6.8966123348858597</v>
      </c>
      <c r="AO109" s="6">
        <v>1.5560070697469399</v>
      </c>
      <c r="AP109" s="6">
        <v>6.9631316371175398</v>
      </c>
      <c r="AQ109" s="6">
        <v>3.4426656418151</v>
      </c>
      <c r="AR109" s="6">
        <v>4.3179196185477497</v>
      </c>
      <c r="AS109" s="6">
        <v>11.319951432409001</v>
      </c>
      <c r="AT109" s="6">
        <v>4.5495701710563203</v>
      </c>
      <c r="AU109" s="6">
        <v>2.6841121953134701</v>
      </c>
      <c r="AV109" s="6">
        <v>2.4374850747585799</v>
      </c>
      <c r="AW109" s="6">
        <v>2.0288387180662899</v>
      </c>
      <c r="AX109" s="6">
        <v>2.2995839482022502</v>
      </c>
      <c r="AY109" s="6">
        <v>1.0049860661728001</v>
      </c>
      <c r="AZ109" s="6">
        <v>1.5799306784442999</v>
      </c>
      <c r="BA109" s="6">
        <v>0.62045781906159103</v>
      </c>
      <c r="BB109" s="6">
        <v>0.38044372855312603</v>
      </c>
      <c r="BC109" s="6">
        <v>0.18244182892782801</v>
      </c>
      <c r="BD109" s="6">
        <f>IF(Table3[[#This Row],[C26TT(S) ppm]]=0,"",Table3[[#This Row],[C24TET ppm]]/Table3[[#This Row],[C26TT(S) ppm]])</f>
        <v>0.24015197568388996</v>
      </c>
      <c r="BE109" s="22">
        <f t="shared" si="3"/>
        <v>0.86845568128079798</v>
      </c>
      <c r="BF109" s="6">
        <f>IF(SUM(Table3[[#This Row],[C31H (S) ppm]:[C35H (R) ppm]])=0,"",SUM(Table3[[#This Row],[C31H (S) ppm]:[C31H (R) ppm]])/SUM(Table3[[#This Row],[C31H (S) ppm]:[C35H (R) ppm]]))</f>
        <v>0.40712198005495281</v>
      </c>
      <c r="BG109" s="6">
        <f>IF(SUM(Table3[[#This Row],[C31H (S) ppm]:[C35H (R) ppm]])=0,"",SUM(Table3[[#This Row],[C32H (S) ppm]:[C32H (R) ppm]])/SUM(Table3[[#This Row],[C31H (S) ppm]:[C35H (R) ppm]]))</f>
        <v>0.25137108515506157</v>
      </c>
      <c r="BH109" s="6">
        <f>IF(SUM(Table3[[#This Row],[C31H (S) ppm]:[C35H (R) ppm]])=0,"",SUM(Table3[[#This Row],[C33H (S) ppm]:[C33H (R) ppm]])/SUM(Table3[[#This Row],[C31H (S) ppm]:[C35H (R) ppm]]))</f>
        <v>0.18598592243106221</v>
      </c>
      <c r="BI109" s="6">
        <f>IF(SUM(Table3[[#This Row],[C31H (S) ppm]:[C35H (R) ppm]])=0,"",SUM(Table3[[#This Row],[C34H (S) ppm]:[C34H (R) ppm]])/SUM(Table3[[#This Row],[C31H (S) ppm]:[C35H (R) ppm]]))</f>
        <v>0.12384100885595144</v>
      </c>
      <c r="BJ109" s="6">
        <f>IF(SUM(Table3[[#This Row],[C31H (S) ppm]:[C35H (R) ppm]])=0,"",SUM(Table3[[#This Row],[C35H (S) ppm]:[C35H (R) ppm]])/SUM(Table3[[#This Row],[C31H (S) ppm]:[C35H (R) ppm]]))</f>
        <v>3.168000350297203E-2</v>
      </c>
      <c r="BK109" s="6">
        <f>IF(Table3[[#This Row],[C34H (S) ppm]]=0,"",Table3[[#This Row],[C35H (S) ppm]]/Table3[[#This Row],[C34H (S) ppm]])</f>
        <v>0.24079773482703373</v>
      </c>
      <c r="BL109" s="6">
        <f>Table3[[#This Row],[C35HHI]]</f>
        <v>3.168000350297203E-2</v>
      </c>
      <c r="BM109" s="6">
        <f>IF(SUM(Table3[[#This Row],[C31H (S) ppm]:[C35H (R) ppm]])=0,"",Table3[[#This Row],[C29H ppm]]/Table3[[#This Row],[C30H ppm]])</f>
        <v>0.61512027491408716</v>
      </c>
      <c r="BN109" s="6">
        <f>IF(SUM(Table3[[#This Row],[C31H (S) ppm]:[C35H (R) ppm]])=0,"",SUM(Table3[[#This Row],[C31H (S) ppm]:[C35H (R) ppm]])/Table3[[#This Row],[C30H ppm]])</f>
        <v>1.5696048109965588</v>
      </c>
      <c r="BO109" s="21">
        <v>0.247723091598719</v>
      </c>
      <c r="BP109" s="21">
        <v>0.21884439801040201</v>
      </c>
      <c r="BQ109" s="21">
        <v>0.53343251039087902</v>
      </c>
      <c r="BR109" s="6">
        <v>9.4686844594316699E-2</v>
      </c>
      <c r="BS109" s="6">
        <v>0.289952097753511</v>
      </c>
      <c r="BT109" s="6">
        <v>6.4156582770707876E-2</v>
      </c>
      <c r="BU109" s="6">
        <v>0.70487384634031125</v>
      </c>
      <c r="BV109" s="6">
        <v>0.85249431098703299</v>
      </c>
      <c r="BW109" s="6">
        <v>0.9420332880514527</v>
      </c>
      <c r="BX109" s="7">
        <v>0.37023320988889996</v>
      </c>
      <c r="BY109" s="7">
        <v>0.5484435992393154</v>
      </c>
      <c r="BZ109" s="7">
        <v>8.1323190871784606E-2</v>
      </c>
      <c r="CA109" s="21">
        <v>0.93451616668612114</v>
      </c>
      <c r="CB109" s="6">
        <v>0.76466266682992523</v>
      </c>
      <c r="CC109" s="8">
        <v>117.76741157917664</v>
      </c>
      <c r="CD109" s="8">
        <v>30.067080949833329</v>
      </c>
      <c r="CE109" s="6">
        <v>1.4083846379360891</v>
      </c>
      <c r="CF109" s="6">
        <v>3.5096877502001602</v>
      </c>
      <c r="CG109" s="6">
        <v>1.4813463098134634</v>
      </c>
      <c r="CH109" s="8">
        <v>6.8750227367931203</v>
      </c>
      <c r="CI109" s="8">
        <v>7.6256765299025302</v>
      </c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</row>
    <row r="110" spans="1:115" x14ac:dyDescent="0.3">
      <c r="A110" s="1">
        <v>108</v>
      </c>
      <c r="B110" s="2" t="s">
        <v>124</v>
      </c>
      <c r="C110" s="2">
        <v>3501724678</v>
      </c>
      <c r="D110" s="2" t="s">
        <v>65</v>
      </c>
      <c r="E110" s="2" t="s">
        <v>61</v>
      </c>
      <c r="F110" s="2" t="s">
        <v>55</v>
      </c>
      <c r="G110" s="2" t="s">
        <v>275</v>
      </c>
      <c r="H110" s="2">
        <v>35.550475300000002</v>
      </c>
      <c r="I110" s="2">
        <v>-97.837879400000006</v>
      </c>
      <c r="J110" s="3">
        <v>9017</v>
      </c>
      <c r="K110" s="3">
        <v>2748.3815120517916</v>
      </c>
      <c r="L110" s="2">
        <v>45</v>
      </c>
      <c r="M110" s="3">
        <v>10940</v>
      </c>
      <c r="N110" s="2">
        <v>-30.96</v>
      </c>
      <c r="O110" s="2">
        <v>5</v>
      </c>
      <c r="P110" s="6">
        <v>0.4602441438469152</v>
      </c>
      <c r="Q110" s="6">
        <v>0.42481350608559093</v>
      </c>
      <c r="R110" s="6">
        <v>1.289279112754159</v>
      </c>
      <c r="S110" s="21">
        <v>0.27600000000000002</v>
      </c>
      <c r="T110" s="21">
        <v>0.38100000000000001</v>
      </c>
      <c r="U110" s="21">
        <v>0.34300000000000003</v>
      </c>
      <c r="V110" s="8">
        <v>4.5722490053407601</v>
      </c>
      <c r="W110" s="8">
        <v>4.7835383537505898</v>
      </c>
      <c r="X110" s="8">
        <v>16.5319385472752</v>
      </c>
      <c r="Y110" s="8">
        <v>4.2619705034611899</v>
      </c>
      <c r="Z110" s="8">
        <v>42.560649005553202</v>
      </c>
      <c r="AA110" s="8">
        <v>30.906363499607799</v>
      </c>
      <c r="AB110" s="8">
        <v>30.2295626586499</v>
      </c>
      <c r="AC110" s="8">
        <v>16.634302330976901</v>
      </c>
      <c r="AD110" s="8">
        <v>17.621569153271601</v>
      </c>
      <c r="AE110" s="8">
        <v>20.7910968588765</v>
      </c>
      <c r="AF110" s="8">
        <v>23.4990501405372</v>
      </c>
      <c r="AG110" s="8">
        <v>19.702778609081399</v>
      </c>
      <c r="AH110" s="8">
        <v>17.6603774009387</v>
      </c>
      <c r="AI110" s="8">
        <v>16.551061451922799</v>
      </c>
      <c r="AJ110" s="8">
        <v>18.475725560862799</v>
      </c>
      <c r="AK110" s="8">
        <v>13.0080746673185</v>
      </c>
      <c r="AL110" s="8">
        <v>148.636713441784</v>
      </c>
      <c r="AM110" s="8">
        <v>3.68322141868643</v>
      </c>
      <c r="AN110" s="6">
        <v>10.2046943418773</v>
      </c>
      <c r="AO110" s="6">
        <v>3.1577164997931102</v>
      </c>
      <c r="AP110" s="6">
        <v>11.201522616495801</v>
      </c>
      <c r="AQ110" s="6">
        <v>6.8589359463831299</v>
      </c>
      <c r="AR110" s="6">
        <v>8.8799644963902296</v>
      </c>
      <c r="AS110" s="6">
        <v>22.579463402338199</v>
      </c>
      <c r="AT110" s="6">
        <v>8.3844562906695703</v>
      </c>
      <c r="AU110" s="6">
        <v>5.14143663779174</v>
      </c>
      <c r="AV110" s="6">
        <v>6.4941009224207997</v>
      </c>
      <c r="AW110" s="6">
        <v>3.9057595345360001</v>
      </c>
      <c r="AX110" s="6">
        <v>4.3146522309706503</v>
      </c>
      <c r="AY110" s="6">
        <v>3.84370383416009</v>
      </c>
      <c r="AZ110" s="6">
        <v>3.5088655233704098</v>
      </c>
      <c r="BA110" s="6">
        <v>1.2384892951156701</v>
      </c>
      <c r="BB110" s="6">
        <v>2.1535765263387399</v>
      </c>
      <c r="BC110" s="6">
        <v>1.6897523489066899</v>
      </c>
      <c r="BD110" s="6">
        <f>IF(Table3[[#This Row],[C26TT(S) ppm]]=0,"",Table3[[#This Row],[C24TET ppm]]/Table3[[#This Row],[C26TT(S) ppm]])</f>
        <v>0.22142325812050581</v>
      </c>
      <c r="BE110" s="22">
        <f t="shared" si="3"/>
        <v>0.81170894166493368</v>
      </c>
      <c r="BF110" s="6">
        <f>IF(SUM(Table3[[#This Row],[C31H (S) ppm]:[C35H (R) ppm]])=0,"",SUM(Table3[[#This Row],[C31H (S) ppm]:[C31H (R) ppm]])/SUM(Table3[[#This Row],[C31H (S) ppm]:[C35H (R) ppm]]))</f>
        <v>0.33253747303600745</v>
      </c>
      <c r="BG110" s="6">
        <f>IF(SUM(Table3[[#This Row],[C31H (S) ppm]:[C35H (R) ppm]])=0,"",SUM(Table3[[#This Row],[C32H (S) ppm]:[C32H (R) ppm]])/SUM(Table3[[#This Row],[C31H (S) ppm]:[C35H (R) ppm]]))</f>
        <v>0.25568317999963119</v>
      </c>
      <c r="BH110" s="6">
        <f>IF(SUM(Table3[[#This Row],[C31H (S) ppm]:[C35H (R) ppm]])=0,"",SUM(Table3[[#This Row],[C33H (S) ppm]:[C33H (R) ppm]])/SUM(Table3[[#This Row],[C31H (S) ppm]:[C35H (R) ppm]]))</f>
        <v>0.200575231844245</v>
      </c>
      <c r="BI110" s="6">
        <f>IF(SUM(Table3[[#This Row],[C31H (S) ppm]:[C35H (R) ppm]])=0,"",SUM(Table3[[#This Row],[C34H (S) ppm]:[C34H (R) ppm]])/SUM(Table3[[#This Row],[C31H (S) ppm]:[C35H (R) ppm]]))</f>
        <v>0.11671490993565502</v>
      </c>
      <c r="BJ110" s="6">
        <f>IF(SUM(Table3[[#This Row],[C31H (S) ppm]:[C35H (R) ppm]])=0,"",SUM(Table3[[#This Row],[C35H (S) ppm]:[C35H (R) ppm]])/SUM(Table3[[#This Row],[C31H (S) ppm]:[C35H (R) ppm]]))</f>
        <v>9.448920518446137E-2</v>
      </c>
      <c r="BK110" s="6">
        <f>IF(Table3[[#This Row],[C34H (S) ppm]]=0,"",Table3[[#This Row],[C35H (S) ppm]]/Table3[[#This Row],[C34H (S) ppm]])</f>
        <v>0.61375293866210667</v>
      </c>
      <c r="BL110" s="6">
        <f>Table3[[#This Row],[C35HHI]]</f>
        <v>9.448920518446137E-2</v>
      </c>
      <c r="BM110" s="6">
        <f>IF(SUM(Table3[[#This Row],[C31H (S) ppm]:[C35H (R) ppm]])=0,"",Table3[[#This Row],[C29H ppm]]/Table3[[#This Row],[C30H ppm]])</f>
        <v>0.49609339322633483</v>
      </c>
      <c r="BN110" s="6">
        <f>IF(SUM(Table3[[#This Row],[C31H (S) ppm]:[C35H (R) ppm]])=0,"",SUM(Table3[[#This Row],[C31H (S) ppm]:[C35H (R) ppm]])/Table3[[#This Row],[C30H ppm]])</f>
        <v>1.8014065445004468</v>
      </c>
      <c r="BO110" s="21">
        <v>0.36633413945989501</v>
      </c>
      <c r="BP110" s="21">
        <v>0.23239621120515899</v>
      </c>
      <c r="BQ110" s="21">
        <v>0.40126964933494602</v>
      </c>
      <c r="BR110" s="6">
        <v>0.13391805210106</v>
      </c>
      <c r="BS110" s="6">
        <v>0.34813093633943498</v>
      </c>
      <c r="BT110" s="6">
        <v>5.3001512157264355E-2</v>
      </c>
      <c r="BU110" s="6">
        <v>0.60451760367247376</v>
      </c>
      <c r="BV110" s="6">
        <v>0.86464483902518752</v>
      </c>
      <c r="BW110" s="6">
        <v>0.92223332311829431</v>
      </c>
      <c r="BX110" s="7">
        <v>0.36772941255215186</v>
      </c>
      <c r="BY110" s="7">
        <v>0.56353048794092053</v>
      </c>
      <c r="BZ110" s="7">
        <v>6.8740099506927554E-2</v>
      </c>
      <c r="CA110" s="21">
        <v>0.9033205102247418</v>
      </c>
      <c r="CB110" s="6">
        <v>0.74100565816163122</v>
      </c>
      <c r="CC110" s="8">
        <v>119.66761812970657</v>
      </c>
      <c r="CD110" s="8">
        <v>30.279199683517749</v>
      </c>
      <c r="CE110" s="6">
        <v>1.2613504524711889</v>
      </c>
      <c r="CF110" s="6">
        <v>3.6389569226336262</v>
      </c>
      <c r="CG110" s="6">
        <v>1.5324596529547385</v>
      </c>
      <c r="CH110" s="8">
        <v>7.37525437186732</v>
      </c>
      <c r="CI110" s="8">
        <v>6.7197822251122297</v>
      </c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</row>
    <row r="111" spans="1:115" x14ac:dyDescent="0.3">
      <c r="A111" s="1">
        <v>109</v>
      </c>
      <c r="B111" s="2" t="s">
        <v>125</v>
      </c>
      <c r="C111" s="2">
        <v>3501724708</v>
      </c>
      <c r="D111" s="2" t="s">
        <v>65</v>
      </c>
      <c r="E111" s="2" t="s">
        <v>61</v>
      </c>
      <c r="F111" s="2" t="s">
        <v>55</v>
      </c>
      <c r="G111" s="2" t="s">
        <v>275</v>
      </c>
      <c r="H111" s="2">
        <v>35.420123599999997</v>
      </c>
      <c r="I111" s="2">
        <v>-97.836222500000005</v>
      </c>
      <c r="J111" s="3">
        <v>9532</v>
      </c>
      <c r="K111" s="3">
        <v>2905.353507028688</v>
      </c>
      <c r="L111" s="2">
        <v>45</v>
      </c>
      <c r="M111" s="3">
        <v>12775</v>
      </c>
      <c r="N111" s="2">
        <v>-30.24</v>
      </c>
      <c r="O111" s="2">
        <v>5.9</v>
      </c>
      <c r="P111" s="6">
        <v>0.36242299794661192</v>
      </c>
      <c r="Q111" s="6">
        <v>0.30591168091168092</v>
      </c>
      <c r="R111" s="6">
        <v>1.2328288707799766</v>
      </c>
      <c r="S111" s="21">
        <v>0.28299999999999997</v>
      </c>
      <c r="T111" s="21">
        <v>0.41</v>
      </c>
      <c r="U111" s="21">
        <v>0.308</v>
      </c>
      <c r="V111" s="8">
        <v>3.16135440529778</v>
      </c>
      <c r="W111" s="8">
        <v>4.8347701661203297</v>
      </c>
      <c r="X111" s="8">
        <v>12.3236797031552</v>
      </c>
      <c r="Y111" s="8">
        <v>3.7103666696858602</v>
      </c>
      <c r="Z111" s="8">
        <v>25.2690054253965</v>
      </c>
      <c r="AA111" s="8">
        <v>19.262233602449001</v>
      </c>
      <c r="AB111" s="8">
        <v>17.427948882608501</v>
      </c>
      <c r="AC111" s="8">
        <v>10.0265112695794</v>
      </c>
      <c r="AD111" s="8">
        <v>10.5691119793283</v>
      </c>
      <c r="AE111" s="8">
        <v>12.1040686911574</v>
      </c>
      <c r="AF111" s="8">
        <v>12.3840399104011</v>
      </c>
      <c r="AG111" s="8">
        <v>11.1953987427247</v>
      </c>
      <c r="AH111" s="8">
        <v>10.3480354691273</v>
      </c>
      <c r="AI111" s="8">
        <v>10.4281493709044</v>
      </c>
      <c r="AJ111" s="8">
        <v>10.0234886795352</v>
      </c>
      <c r="AK111" s="8">
        <v>8.5028205751876893</v>
      </c>
      <c r="AL111" s="8">
        <v>91.930030602452106</v>
      </c>
      <c r="AM111" s="8">
        <v>1.92859563546139</v>
      </c>
      <c r="AN111" s="6">
        <v>5.2413848550937798</v>
      </c>
      <c r="AO111" s="6">
        <v>1.32273425327269</v>
      </c>
      <c r="AP111" s="6">
        <v>3.6543113634120101</v>
      </c>
      <c r="AQ111" s="6">
        <v>3.3613338476146501</v>
      </c>
      <c r="AR111" s="6">
        <v>3.90103409216966</v>
      </c>
      <c r="AS111" s="6">
        <v>5.9907429363495499</v>
      </c>
      <c r="AT111" s="6">
        <v>2.4977279689314398</v>
      </c>
      <c r="AU111" s="6">
        <v>1.44840072420036</v>
      </c>
      <c r="AV111" s="6">
        <v>1.33629011165264</v>
      </c>
      <c r="AW111" s="6">
        <v>0.82132014927727504</v>
      </c>
      <c r="AX111" s="6">
        <v>1.2001209036017699</v>
      </c>
      <c r="AY111" s="6">
        <v>1.1223884364050101</v>
      </c>
      <c r="AZ111" s="6">
        <v>1.02325358919846</v>
      </c>
      <c r="BA111" s="6">
        <v>0.65987109722054005</v>
      </c>
      <c r="BB111" s="6">
        <v>0.56543805674938297</v>
      </c>
      <c r="BC111" s="6">
        <v>0.41040055933181402</v>
      </c>
      <c r="BD111" s="6">
        <f>IF(Table3[[#This Row],[C26TT(S) ppm]]=0,"",Table3[[#This Row],[C24TET ppm]]/Table3[[#This Row],[C26TT(S) ppm]])</f>
        <v>0.19234962028245867</v>
      </c>
      <c r="BE111" s="22">
        <f t="shared" si="3"/>
        <v>0.88782378944390961</v>
      </c>
      <c r="BF111" s="6">
        <f>IF(SUM(Table3[[#This Row],[C31H (S) ppm]:[C35H (R) ppm]])=0,"",SUM(Table3[[#This Row],[C31H (S) ppm]:[C31H (R) ppm]])/SUM(Table3[[#This Row],[C31H (S) ppm]:[C35H (R) ppm]]))</f>
        <v>0.35598135937732411</v>
      </c>
      <c r="BG111" s="6">
        <f>IF(SUM(Table3[[#This Row],[C31H (S) ppm]:[C35H (R) ppm]])=0,"",SUM(Table3[[#This Row],[C32H (S) ppm]:[C32H (R) ppm]])/SUM(Table3[[#This Row],[C31H (S) ppm]:[C35H (R) ppm]]))</f>
        <v>0.1946386175973204</v>
      </c>
      <c r="BH111" s="6">
        <f>IF(SUM(Table3[[#This Row],[C31H (S) ppm]:[C35H (R) ppm]])=0,"",SUM(Table3[[#This Row],[C33H (S) ppm]:[C33H (R) ppm]])/SUM(Table3[[#This Row],[C31H (S) ppm]:[C35H (R) ppm]]))</f>
        <v>0.20951420906802432</v>
      </c>
      <c r="BI111" s="6">
        <f>IF(SUM(Table3[[#This Row],[C31H (S) ppm]:[C35H (R) ppm]])=0,"",SUM(Table3[[#This Row],[C34H (S) ppm]:[C34H (R) ppm]])/SUM(Table3[[#This Row],[C31H (S) ppm]:[C35H (R) ppm]]))</f>
        <v>0.15183514286186414</v>
      </c>
      <c r="BJ111" s="6">
        <f>IF(SUM(Table3[[#This Row],[C31H (S) ppm]:[C35H (R) ppm]])=0,"",SUM(Table3[[#This Row],[C35H (S) ppm]:[C35H (R) ppm]])/SUM(Table3[[#This Row],[C31H (S) ppm]:[C35H (R) ppm]]))</f>
        <v>8.8030671095467167E-2</v>
      </c>
      <c r="BK111" s="6">
        <f>IF(Table3[[#This Row],[C34H (S) ppm]]=0,"",Table3[[#This Row],[C35H (S) ppm]]/Table3[[#This Row],[C34H (S) ppm]])</f>
        <v>0.55258839325675335</v>
      </c>
      <c r="BL111" s="6">
        <f>Table3[[#This Row],[C35HHI]]</f>
        <v>8.8030671095467167E-2</v>
      </c>
      <c r="BM111" s="6">
        <f>IF(SUM(Table3[[#This Row],[C31H (S) ppm]:[C35H (R) ppm]])=0,"",Table3[[#This Row],[C29H ppm]]/Table3[[#This Row],[C30H ppm]])</f>
        <v>0.60999301793422622</v>
      </c>
      <c r="BN111" s="6">
        <f>IF(SUM(Table3[[#This Row],[C31H (S) ppm]:[C35H (R) ppm]])=0,"",SUM(Table3[[#This Row],[C31H (S) ppm]:[C35H (R) ppm]])/Table3[[#This Row],[C30H ppm]])</f>
        <v>1.8503901292956242</v>
      </c>
      <c r="BO111" s="21">
        <v>0.295755690548059</v>
      </c>
      <c r="BP111" s="21">
        <v>0.18567074574752701</v>
      </c>
      <c r="BQ111" s="21">
        <v>0.51857356370441399</v>
      </c>
      <c r="BR111" s="6">
        <v>8.2443733362015603E-2</v>
      </c>
      <c r="BS111" s="6">
        <v>0.361053497629164</v>
      </c>
      <c r="BT111" s="6">
        <v>6.1730751665968447E-2</v>
      </c>
      <c r="BU111" s="6">
        <v>0.74271004771992299</v>
      </c>
      <c r="BV111" s="6">
        <v>0.91668498524706354</v>
      </c>
      <c r="BW111" s="6">
        <v>0.94356358267364948</v>
      </c>
      <c r="BX111" s="7">
        <v>0.3438237028301887</v>
      </c>
      <c r="BY111" s="7">
        <v>0.55459537146226423</v>
      </c>
      <c r="BZ111" s="7">
        <v>0.10158092570754716</v>
      </c>
      <c r="CA111" s="21">
        <v>0.94825162537339647</v>
      </c>
      <c r="CB111" s="6">
        <v>0.82296380090497745</v>
      </c>
      <c r="CC111" s="8">
        <v>125.29483040777713</v>
      </c>
      <c r="CD111" s="8">
        <v>34.111540510216798</v>
      </c>
      <c r="CE111" s="6">
        <v>2.3346613545816735</v>
      </c>
      <c r="CF111" s="6">
        <v>3.4477663230240552</v>
      </c>
      <c r="CG111" s="6">
        <v>1.6130225080385852</v>
      </c>
      <c r="CH111" s="8">
        <v>5.2397056384025698</v>
      </c>
      <c r="CI111" s="8">
        <v>7.31193713419791</v>
      </c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</row>
    <row r="112" spans="1:115" x14ac:dyDescent="0.3">
      <c r="A112" s="1">
        <v>110</v>
      </c>
      <c r="B112" s="2" t="s">
        <v>126</v>
      </c>
      <c r="C112" s="2">
        <v>3501724836</v>
      </c>
      <c r="D112" s="2" t="s">
        <v>65</v>
      </c>
      <c r="E112" s="2" t="s">
        <v>61</v>
      </c>
      <c r="F112" s="2" t="s">
        <v>55</v>
      </c>
      <c r="G112" s="2" t="s">
        <v>275</v>
      </c>
      <c r="H112" s="2">
        <v>35.683051200000001</v>
      </c>
      <c r="I112" s="2">
        <v>-97.835691400000002</v>
      </c>
      <c r="J112" s="3">
        <v>8392</v>
      </c>
      <c r="K112" s="3">
        <v>2557.8815181477912</v>
      </c>
      <c r="L112" s="2">
        <v>40</v>
      </c>
      <c r="M112" s="3">
        <v>2279</v>
      </c>
      <c r="N112" s="5"/>
      <c r="O112" s="2">
        <v>3.7</v>
      </c>
      <c r="P112" s="6">
        <v>0.60594795539033464</v>
      </c>
      <c r="Q112" s="6">
        <v>0.49470232088799193</v>
      </c>
      <c r="R112" s="6">
        <v>1.4130545639979604</v>
      </c>
      <c r="S112" s="21">
        <v>0.27900000000000003</v>
      </c>
      <c r="T112" s="21">
        <v>0.40600000000000003</v>
      </c>
      <c r="U112" s="21">
        <v>0.315</v>
      </c>
      <c r="V112" s="8">
        <v>3.0897098560264702</v>
      </c>
      <c r="W112" s="8">
        <v>9.4633161596394206</v>
      </c>
      <c r="X112" s="8">
        <v>26.604000400910799</v>
      </c>
      <c r="Y112" s="8">
        <v>6.3853602780457797</v>
      </c>
      <c r="Z112" s="8">
        <v>64.611488117956895</v>
      </c>
      <c r="AA112" s="8">
        <v>40.633708292879497</v>
      </c>
      <c r="AB112" s="8">
        <v>42.2236110112771</v>
      </c>
      <c r="AC112" s="8">
        <v>24.0955929176483</v>
      </c>
      <c r="AD112" s="8">
        <v>24.009761569464398</v>
      </c>
      <c r="AE112" s="8">
        <v>29.2502847377527</v>
      </c>
      <c r="AF112" s="8">
        <v>30.183714316664801</v>
      </c>
      <c r="AG112" s="8">
        <v>24.1348457252891</v>
      </c>
      <c r="AH112" s="8">
        <v>24.1850871322833</v>
      </c>
      <c r="AI112" s="8">
        <v>22.059859215530999</v>
      </c>
      <c r="AJ112" s="8">
        <v>22.070410457696301</v>
      </c>
      <c r="AK112" s="8">
        <v>20.181956788704799</v>
      </c>
      <c r="AL112" s="8">
        <v>193.87284244713501</v>
      </c>
      <c r="AM112" s="8">
        <v>4.7935987915982903</v>
      </c>
      <c r="AN112" s="6">
        <v>15.872512404442</v>
      </c>
      <c r="AO112" s="6">
        <v>3.6225749201975002</v>
      </c>
      <c r="AP112" s="6">
        <v>28.188053466916301</v>
      </c>
      <c r="AQ112" s="6">
        <v>13.676268614255999</v>
      </c>
      <c r="AR112" s="6">
        <v>10.5274608681743</v>
      </c>
      <c r="AS112" s="6">
        <v>70.014544151309394</v>
      </c>
      <c r="AT112" s="6">
        <v>22.6775715742125</v>
      </c>
      <c r="AU112" s="6">
        <v>19.565283153345302</v>
      </c>
      <c r="AV112" s="6">
        <v>16.155482505206301</v>
      </c>
      <c r="AW112" s="6">
        <v>10.618540502616501</v>
      </c>
      <c r="AX112" s="6">
        <v>12.6635133753345</v>
      </c>
      <c r="AY112" s="6">
        <v>8.3063970575580299</v>
      </c>
      <c r="AZ112" s="6">
        <v>7.7064523346470901</v>
      </c>
      <c r="BA112" s="6">
        <v>5.4740172371376996</v>
      </c>
      <c r="BB112" s="6">
        <v>4.8529700298962002</v>
      </c>
      <c r="BC112" s="6">
        <v>2.94401524270793</v>
      </c>
      <c r="BD112" s="6">
        <f>IF(Table3[[#This Row],[C26TT(S) ppm]]=0,"",Table3[[#This Row],[C24TET ppm]]/Table3[[#This Row],[C26TT(S) ppm]])</f>
        <v>0.19894089379669597</v>
      </c>
      <c r="BE112" s="22">
        <f t="shared" si="3"/>
        <v>0.70594322430952261</v>
      </c>
      <c r="BF112" s="6">
        <f>IF(SUM(Table3[[#This Row],[C31H (S) ppm]:[C35H (R) ppm]])=0,"",SUM(Table3[[#This Row],[C31H (S) ppm]:[C31H (R) ppm]])/SUM(Table3[[#This Row],[C31H (S) ppm]:[C35H (R) ppm]]))</f>
        <v>0.3806888920310797</v>
      </c>
      <c r="BG112" s="6">
        <f>IF(SUM(Table3[[#This Row],[C31H (S) ppm]:[C35H (R) ppm]])=0,"",SUM(Table3[[#This Row],[C32H (S) ppm]:[C32H (R) ppm]])/SUM(Table3[[#This Row],[C31H (S) ppm]:[C35H (R) ppm]]))</f>
        <v>0.24128514087882916</v>
      </c>
      <c r="BH112" s="6">
        <f>IF(SUM(Table3[[#This Row],[C31H (S) ppm]:[C35H (R) ppm]])=0,"",SUM(Table3[[#This Row],[C33H (S) ppm]:[C33H (R) ppm]])/SUM(Table3[[#This Row],[C31H (S) ppm]:[C35H (R) ppm]]))</f>
        <v>0.18897898875856492</v>
      </c>
      <c r="BI112" s="6">
        <f>IF(SUM(Table3[[#This Row],[C31H (S) ppm]:[C35H (R) ppm]])=0,"",SUM(Table3[[#This Row],[C34H (S) ppm]:[C34H (R) ppm]])/SUM(Table3[[#This Row],[C31H (S) ppm]:[C35H (R) ppm]]))</f>
        <v>0.11878123271007918</v>
      </c>
      <c r="BJ112" s="6">
        <f>IF(SUM(Table3[[#This Row],[C31H (S) ppm]:[C35H (R) ppm]])=0,"",SUM(Table3[[#This Row],[C35H (S) ppm]:[C35H (R) ppm]])/SUM(Table3[[#This Row],[C31H (S) ppm]:[C35H (R) ppm]]))</f>
        <v>7.0265745621446912E-2</v>
      </c>
      <c r="BK112" s="6">
        <f>IF(Table3[[#This Row],[C34H (S) ppm]]=0,"",Table3[[#This Row],[C35H (S) ppm]]/Table3[[#This Row],[C34H (S) ppm]])</f>
        <v>0.62972815754377043</v>
      </c>
      <c r="BL112" s="6">
        <f>Table3[[#This Row],[C35HHI]]</f>
        <v>7.0265745621446912E-2</v>
      </c>
      <c r="BM112" s="6">
        <f>IF(SUM(Table3[[#This Row],[C31H (S) ppm]:[C35H (R) ppm]])=0,"",Table3[[#This Row],[C29H ppm]]/Table3[[#This Row],[C30H ppm]])</f>
        <v>0.40260282786386087</v>
      </c>
      <c r="BN112" s="6">
        <f>IF(SUM(Table3[[#This Row],[C31H (S) ppm]:[C35H (R) ppm]])=0,"",SUM(Table3[[#This Row],[C31H (S) ppm]:[C35H (R) ppm]])/Table3[[#This Row],[C30H ppm]])</f>
        <v>1.5848741766118724</v>
      </c>
      <c r="BO112" s="21">
        <v>0.36171903203246902</v>
      </c>
      <c r="BP112" s="21">
        <v>0.19972146992585099</v>
      </c>
      <c r="BQ112" s="21">
        <v>0.43855949804167998</v>
      </c>
      <c r="BR112" s="6">
        <v>5.7841842514216799E-2</v>
      </c>
      <c r="BS112" s="6">
        <v>0.278255670437007</v>
      </c>
      <c r="BT112" s="6">
        <v>7.2150040779664082E-2</v>
      </c>
      <c r="BU112" s="6">
        <v>0.34055041614780496</v>
      </c>
      <c r="BV112" s="6">
        <v>0.8255220818419573</v>
      </c>
      <c r="BW112" s="6">
        <v>0.86062453728169808</v>
      </c>
      <c r="BX112" s="7">
        <v>0.41546611887450335</v>
      </c>
      <c r="BY112" s="7">
        <v>0.51636619185339361</v>
      </c>
      <c r="BZ112" s="7">
        <v>6.8167689272103149E-2</v>
      </c>
      <c r="CA112" s="21">
        <v>0.86349693251533743</v>
      </c>
      <c r="CB112" s="6">
        <v>0.69701050363587391</v>
      </c>
      <c r="CC112" s="8">
        <v>119.31907818895138</v>
      </c>
      <c r="CD112" s="8">
        <v>25.946650730700281</v>
      </c>
      <c r="CE112" s="6">
        <v>0.8819371544544754</v>
      </c>
      <c r="CF112" s="6">
        <v>3.6908809891808345</v>
      </c>
      <c r="CG112" s="6">
        <v>1.2428599310389696</v>
      </c>
      <c r="CH112" s="8">
        <v>12.5788847594181</v>
      </c>
      <c r="CI112" s="8">
        <v>7.4055483203762904</v>
      </c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</row>
    <row r="113" spans="1:115" x14ac:dyDescent="0.3">
      <c r="A113" s="1">
        <v>111</v>
      </c>
      <c r="B113" s="2" t="s">
        <v>127</v>
      </c>
      <c r="C113" s="2">
        <v>3507325441</v>
      </c>
      <c r="D113" s="2" t="s">
        <v>75</v>
      </c>
      <c r="E113" s="2" t="s">
        <v>61</v>
      </c>
      <c r="F113" s="2" t="s">
        <v>9</v>
      </c>
      <c r="G113" s="2" t="s">
        <v>275</v>
      </c>
      <c r="H113" s="2">
        <v>35.842459400000003</v>
      </c>
      <c r="I113" s="2">
        <v>-97.806693899999999</v>
      </c>
      <c r="J113" s="3">
        <v>7533</v>
      </c>
      <c r="K113" s="3">
        <v>2296.0583265261334</v>
      </c>
      <c r="L113" s="2">
        <v>39</v>
      </c>
      <c r="M113" s="3">
        <v>3892</v>
      </c>
      <c r="N113" s="2">
        <v>-31.33</v>
      </c>
      <c r="O113" s="2">
        <v>3.5</v>
      </c>
      <c r="P113" s="6">
        <v>0.61487559555320281</v>
      </c>
      <c r="Q113" s="6">
        <v>0.50466726889491109</v>
      </c>
      <c r="R113" s="6">
        <v>1.3860381861575179</v>
      </c>
      <c r="S113" s="21">
        <v>0.26500000000000001</v>
      </c>
      <c r="T113" s="21">
        <v>0.45200000000000001</v>
      </c>
      <c r="U113" s="21">
        <v>0.28299999999999997</v>
      </c>
      <c r="V113" s="8">
        <v>8.0469603986813905</v>
      </c>
      <c r="W113" s="8">
        <v>25.676024031054499</v>
      </c>
      <c r="X113" s="8">
        <v>56.123346358761601</v>
      </c>
      <c r="Y113" s="8">
        <v>13.0463901775647</v>
      </c>
      <c r="Z113" s="8">
        <v>127.191919213654</v>
      </c>
      <c r="AA113" s="8">
        <v>78.767138910167603</v>
      </c>
      <c r="AB113" s="8">
        <v>81.235819784305804</v>
      </c>
      <c r="AC113" s="8">
        <v>40.719048828141801</v>
      </c>
      <c r="AD113" s="8">
        <v>40.639745057366397</v>
      </c>
      <c r="AE113" s="8">
        <v>51.939902997856798</v>
      </c>
      <c r="AF113" s="8">
        <v>56.747222054861702</v>
      </c>
      <c r="AG113" s="8">
        <v>50.417832212974403</v>
      </c>
      <c r="AH113" s="8">
        <v>50.021700679101102</v>
      </c>
      <c r="AI113" s="8">
        <v>37.2128344938588</v>
      </c>
      <c r="AJ113" s="8">
        <v>37.497417866641399</v>
      </c>
      <c r="AK113" s="8">
        <v>33.003053372696499</v>
      </c>
      <c r="AL113" s="8">
        <v>405.22193436216997</v>
      </c>
      <c r="AM113" s="8">
        <v>9.3121411910520493</v>
      </c>
      <c r="AN113" s="6">
        <v>23.614997460902199</v>
      </c>
      <c r="AO113" s="6">
        <v>5.2533180413657803</v>
      </c>
      <c r="AP113" s="6">
        <v>56.362516461100199</v>
      </c>
      <c r="AQ113" s="6">
        <v>19.304997288759999</v>
      </c>
      <c r="AR113" s="6">
        <v>11.8701961560641</v>
      </c>
      <c r="AS113" s="6">
        <v>111.896264944097</v>
      </c>
      <c r="AT113" s="6">
        <v>40.127901672361702</v>
      </c>
      <c r="AU113" s="6">
        <v>25.943565323670398</v>
      </c>
      <c r="AV113" s="6">
        <v>27.0995218749731</v>
      </c>
      <c r="AW113" s="6">
        <v>19.572829071378798</v>
      </c>
      <c r="AX113" s="6">
        <v>22.272836817778799</v>
      </c>
      <c r="AY113" s="6">
        <v>14.0864412177341</v>
      </c>
      <c r="AZ113" s="6">
        <v>13.896557585877501</v>
      </c>
      <c r="BA113" s="6">
        <v>8.9671358976786593</v>
      </c>
      <c r="BB113" s="6">
        <v>9.0661929886472201</v>
      </c>
      <c r="BC113" s="6">
        <v>6.7872989163647004</v>
      </c>
      <c r="BD113" s="6">
        <f>IF(Table3[[#This Row],[C26TT(S) ppm]]=0,"",Table3[[#This Row],[C24TET ppm]]/Table3[[#This Row],[C26TT(S) ppm]])</f>
        <v>0.22869250287143816</v>
      </c>
      <c r="BE113" s="22">
        <f t="shared" si="3"/>
        <v>0.74147950228312531</v>
      </c>
      <c r="BF113" s="6">
        <f>IF(SUM(Table3[[#This Row],[C31H (S) ppm]:[C35H (R) ppm]])=0,"",SUM(Table3[[#This Row],[C31H (S) ppm]:[C31H (R) ppm]])/SUM(Table3[[#This Row],[C31H (S) ppm]:[C35H (R) ppm]]))</f>
        <v>0.35178025778332717</v>
      </c>
      <c r="BG113" s="6">
        <f>IF(SUM(Table3[[#This Row],[C31H (S) ppm]:[C35H (R) ppm]])=0,"",SUM(Table3[[#This Row],[C32H (S) ppm]:[C32H (R) ppm]])/SUM(Table3[[#This Row],[C31H (S) ppm]:[C35H (R) ppm]]))</f>
        <v>0.24849473447059359</v>
      </c>
      <c r="BH113" s="6">
        <f>IF(SUM(Table3[[#This Row],[C31H (S) ppm]:[C35H (R) ppm]])=0,"",SUM(Table3[[#This Row],[C33H (S) ppm]:[C33H (R) ppm]])/SUM(Table3[[#This Row],[C31H (S) ppm]:[C35H (R) ppm]]))</f>
        <v>0.1935854731501046</v>
      </c>
      <c r="BI113" s="6">
        <f>IF(SUM(Table3[[#This Row],[C31H (S) ppm]:[C35H (R) ppm]])=0,"",SUM(Table3[[#This Row],[C34H (S) ppm]:[C34H (R) ppm]])/SUM(Table3[[#This Row],[C31H (S) ppm]:[C35H (R) ppm]]))</f>
        <v>0.12173176036801762</v>
      </c>
      <c r="BJ113" s="6">
        <f>IF(SUM(Table3[[#This Row],[C31H (S) ppm]:[C35H (R) ppm]])=0,"",SUM(Table3[[#This Row],[C35H (S) ppm]:[C35H (R) ppm]])/SUM(Table3[[#This Row],[C31H (S) ppm]:[C35H (R) ppm]]))</f>
        <v>8.4407774227956922E-2</v>
      </c>
      <c r="BK113" s="6">
        <f>IF(Table3[[#This Row],[C34H (S) ppm]]=0,"",Table3[[#This Row],[C35H (S) ppm]]/Table3[[#This Row],[C34H (S) ppm]])</f>
        <v>0.65240567188098575</v>
      </c>
      <c r="BL113" s="6">
        <f>Table3[[#This Row],[C35HHI]]</f>
        <v>8.4407774227956922E-2</v>
      </c>
      <c r="BM113" s="6">
        <f>IF(SUM(Table3[[#This Row],[C31H (S) ppm]:[C35H (R) ppm]])=0,"",Table3[[#This Row],[C29H ppm]]/Table3[[#This Row],[C30H ppm]])</f>
        <v>0.50370328705125877</v>
      </c>
      <c r="BN113" s="6">
        <f>IF(SUM(Table3[[#This Row],[C31H (S) ppm]:[C35H (R) ppm]])=0,"",SUM(Table3[[#This Row],[C31H (S) ppm]:[C35H (R) ppm]])/Table3[[#This Row],[C30H ppm]])</f>
        <v>1.6785214543157396</v>
      </c>
      <c r="BO113" s="21">
        <v>0.307840524322891</v>
      </c>
      <c r="BP113" s="21">
        <v>0.24582147184108299</v>
      </c>
      <c r="BQ113" s="21">
        <v>0.44633800383602601</v>
      </c>
      <c r="BR113" s="6">
        <v>6.4269901253127704E-2</v>
      </c>
      <c r="BS113" s="6">
        <v>0.226778092612616</v>
      </c>
      <c r="BT113" s="6">
        <v>9.0886275634590563E-2</v>
      </c>
      <c r="BU113" s="6">
        <v>0.28881680228722234</v>
      </c>
      <c r="BV113" s="6">
        <v>0.80270420180837321</v>
      </c>
      <c r="BW113" s="6">
        <v>0.87076090061040479</v>
      </c>
      <c r="BX113" s="7">
        <v>0.43100529481684252</v>
      </c>
      <c r="BY113" s="7">
        <v>0.5069336887224003</v>
      </c>
      <c r="BZ113" s="7">
        <v>6.2061016460757124E-2</v>
      </c>
      <c r="CA113" s="21">
        <v>0.90391709116458785</v>
      </c>
      <c r="CB113" s="6">
        <v>0.70909426305109746</v>
      </c>
      <c r="CC113" s="8">
        <v>116.51217865291224</v>
      </c>
      <c r="CD113" s="8">
        <v>25.120031413425675</v>
      </c>
      <c r="CE113" s="6">
        <v>0.80973606012934796</v>
      </c>
      <c r="CF113" s="6">
        <v>3.6612903225806455</v>
      </c>
      <c r="CG113" s="6">
        <v>1.1761658031088085</v>
      </c>
      <c r="CH113" s="8">
        <v>30.2677026759509</v>
      </c>
      <c r="CI113" s="8">
        <v>10.0137681825224</v>
      </c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</row>
    <row r="114" spans="1:115" x14ac:dyDescent="0.3">
      <c r="A114" s="1">
        <v>112</v>
      </c>
      <c r="B114" s="2" t="s">
        <v>128</v>
      </c>
      <c r="C114" s="2">
        <v>3507325608</v>
      </c>
      <c r="D114" s="2" t="s">
        <v>75</v>
      </c>
      <c r="E114" s="2" t="s">
        <v>61</v>
      </c>
      <c r="F114" s="2" t="s">
        <v>9</v>
      </c>
      <c r="G114" s="2" t="s">
        <v>275</v>
      </c>
      <c r="H114" s="2">
        <v>36.043969699999998</v>
      </c>
      <c r="I114" s="2">
        <v>-97.797213400000004</v>
      </c>
      <c r="J114" s="3">
        <v>7292</v>
      </c>
      <c r="K114" s="3">
        <v>2222.6015288767512</v>
      </c>
      <c r="L114" s="2">
        <v>40</v>
      </c>
      <c r="M114" s="3">
        <v>1132</v>
      </c>
      <c r="N114" s="2">
        <v>-31.12</v>
      </c>
      <c r="O114" s="2">
        <v>3</v>
      </c>
      <c r="P114" s="6">
        <v>0.64830168494249807</v>
      </c>
      <c r="Q114" s="6">
        <v>0.5678654292343388</v>
      </c>
      <c r="R114" s="6">
        <v>1.2379979570990807</v>
      </c>
      <c r="S114" s="21">
        <v>0.23499999999999999</v>
      </c>
      <c r="T114" s="21">
        <v>0.50900000000000001</v>
      </c>
      <c r="U114" s="21">
        <v>0.25600000000000001</v>
      </c>
      <c r="V114" s="8">
        <v>6.6670161560672501</v>
      </c>
      <c r="W114" s="8">
        <v>27.566657055708198</v>
      </c>
      <c r="X114" s="8">
        <v>64.755272346513195</v>
      </c>
      <c r="Y114" s="8">
        <v>15.3601281338508</v>
      </c>
      <c r="Z114" s="8">
        <v>136.88871199820099</v>
      </c>
      <c r="AA114" s="8">
        <v>96.203689780332098</v>
      </c>
      <c r="AB114" s="8">
        <v>103.96795550080201</v>
      </c>
      <c r="AC114" s="8">
        <v>47.540224620516597</v>
      </c>
      <c r="AD114" s="8">
        <v>48.161359256249803</v>
      </c>
      <c r="AE114" s="8">
        <v>57.933676108858599</v>
      </c>
      <c r="AF114" s="8">
        <v>59.721259210310301</v>
      </c>
      <c r="AG114" s="8">
        <v>57.417291723861098</v>
      </c>
      <c r="AH114" s="8">
        <v>58.800814494245202</v>
      </c>
      <c r="AI114" s="8">
        <v>54.857429018013001</v>
      </c>
      <c r="AJ114" s="8">
        <v>51.252091763040703</v>
      </c>
      <c r="AK114" s="8">
        <v>42.958073688000702</v>
      </c>
      <c r="AL114" s="8">
        <v>509.06833943330298</v>
      </c>
      <c r="AM114" s="8">
        <v>18.233206919338301</v>
      </c>
      <c r="AN114" s="6">
        <v>36.268460283058801</v>
      </c>
      <c r="AO114" s="6">
        <v>10.460291336203699</v>
      </c>
      <c r="AP114" s="6">
        <v>77.882452918949298</v>
      </c>
      <c r="AQ114" s="6">
        <v>30.639386259824199</v>
      </c>
      <c r="AR114" s="6">
        <v>18.121089799921901</v>
      </c>
      <c r="AS114" s="6">
        <v>167.485800843465</v>
      </c>
      <c r="AT114" s="6">
        <v>61.2792277755781</v>
      </c>
      <c r="AU114" s="6">
        <v>43.907116753832099</v>
      </c>
      <c r="AV114" s="6">
        <v>43.302123010152201</v>
      </c>
      <c r="AW114" s="6">
        <v>29.790540885431401</v>
      </c>
      <c r="AX114" s="6">
        <v>32.6995435024632</v>
      </c>
      <c r="AY114" s="6">
        <v>21.9789285482716</v>
      </c>
      <c r="AZ114" s="6">
        <v>23.7755753814148</v>
      </c>
      <c r="BA114" s="6">
        <v>13.7535299579095</v>
      </c>
      <c r="BB114" s="6">
        <v>23.177286315972399</v>
      </c>
      <c r="BC114" s="6">
        <v>15.7610016734104</v>
      </c>
      <c r="BD114" s="6">
        <f>IF(Table3[[#This Row],[C26TT(S) ppm]]=0,"",Table3[[#This Row],[C24TET ppm]]/Table3[[#This Row],[C26TT(S) ppm]])</f>
        <v>0.38353219962426355</v>
      </c>
      <c r="BE114" s="22">
        <f t="shared" si="3"/>
        <v>0.68877111838421623</v>
      </c>
      <c r="BF114" s="6">
        <f>IF(SUM(Table3[[#This Row],[C31H (S) ppm]:[C35H (R) ppm]])=0,"",SUM(Table3[[#This Row],[C31H (S) ppm]:[C31H (R) ppm]])/SUM(Table3[[#This Row],[C31H (S) ppm]:[C35H (R) ppm]]))</f>
        <v>0.33994146377479206</v>
      </c>
      <c r="BG114" s="6">
        <f>IF(SUM(Table3[[#This Row],[C31H (S) ppm]:[C35H (R) ppm]])=0,"",SUM(Table3[[#This Row],[C32H (S) ppm]:[C32H (R) ppm]])/SUM(Table3[[#This Row],[C31H (S) ppm]:[C35H (R) ppm]]))</f>
        <v>0.23622103484085116</v>
      </c>
      <c r="BH114" s="6">
        <f>IF(SUM(Table3[[#This Row],[C31H (S) ppm]:[C35H (R) ppm]])=0,"",SUM(Table3[[#This Row],[C33H (S) ppm]:[C33H (R) ppm]])/SUM(Table3[[#This Row],[C31H (S) ppm]:[C35H (R) ppm]]))</f>
        <v>0.17671000840511922</v>
      </c>
      <c r="BI114" s="6">
        <f>IF(SUM(Table3[[#This Row],[C31H (S) ppm]:[C35H (R) ppm]])=0,"",SUM(Table3[[#This Row],[C34H (S) ppm]:[C34H (R) ppm]])/SUM(Table3[[#This Row],[C31H (S) ppm]:[C35H (R) ppm]]))</f>
        <v>0.12128664666772598</v>
      </c>
      <c r="BJ114" s="6">
        <f>IF(SUM(Table3[[#This Row],[C31H (S) ppm]:[C35H (R) ppm]])=0,"",SUM(Table3[[#This Row],[C35H (S) ppm]:[C35H (R) ppm]])/SUM(Table3[[#This Row],[C31H (S) ppm]:[C35H (R) ppm]]))</f>
        <v>0.12584084631151135</v>
      </c>
      <c r="BK114" s="6">
        <f>IF(Table3[[#This Row],[C34H (S) ppm]]=0,"",Table3[[#This Row],[C35H (S) ppm]]/Table3[[#This Row],[C34H (S) ppm]])</f>
        <v>0.97483597953595358</v>
      </c>
      <c r="BL114" s="6">
        <f>Table3[[#This Row],[C35HHI]]</f>
        <v>0.12584084631151135</v>
      </c>
      <c r="BM114" s="6">
        <f>IF(SUM(Table3[[#This Row],[C31H (S) ppm]:[C35H (R) ppm]])=0,"",Table3[[#This Row],[C29H ppm]]/Table3[[#This Row],[C30H ppm]])</f>
        <v>0.46500928751410708</v>
      </c>
      <c r="BN114" s="6">
        <f>IF(SUM(Table3[[#This Row],[C31H (S) ppm]:[C35H (R) ppm]])=0,"",SUM(Table3[[#This Row],[C31H (S) ppm]:[C35H (R) ppm]])/Table3[[#This Row],[C30H ppm]])</f>
        <v>1.8474692914035702</v>
      </c>
      <c r="BO114" s="21">
        <v>0.28288956477094002</v>
      </c>
      <c r="BP114" s="21">
        <v>0.24631442579520199</v>
      </c>
      <c r="BQ114" s="21">
        <v>0.47079600943385802</v>
      </c>
      <c r="BR114" s="6">
        <v>5.1267945467231797E-2</v>
      </c>
      <c r="BS114" s="6">
        <v>0.21060975981689201</v>
      </c>
      <c r="BT114" s="6">
        <v>4.8377489528613343E-2</v>
      </c>
      <c r="BU114" s="6">
        <v>0.30809281417333245</v>
      </c>
      <c r="BV114" s="6">
        <v>0.78762788247880833</v>
      </c>
      <c r="BW114" s="6">
        <v>0.92405586529804173</v>
      </c>
      <c r="BX114" s="7">
        <v>0.39729399783438873</v>
      </c>
      <c r="BY114" s="7">
        <v>0.48772712929545875</v>
      </c>
      <c r="BZ114" s="7">
        <v>0.11497887287015256</v>
      </c>
      <c r="CA114" s="21">
        <v>0.91062117292816624</v>
      </c>
      <c r="CB114" s="6">
        <v>0.66000046362835552</v>
      </c>
      <c r="CC114" s="8">
        <v>111.8447187086192</v>
      </c>
      <c r="CD114" s="8">
        <v>23.584278245148727</v>
      </c>
      <c r="CE114" s="6">
        <v>0.69669297742943226</v>
      </c>
      <c r="CF114" s="6">
        <v>3.7241623962544472</v>
      </c>
      <c r="CG114" s="6">
        <v>1.2276226974331661</v>
      </c>
      <c r="CH114" s="8">
        <v>53.382730900979098</v>
      </c>
      <c r="CI114" s="8">
        <v>6.94454573735596</v>
      </c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</row>
    <row r="115" spans="1:115" x14ac:dyDescent="0.3">
      <c r="A115" s="1">
        <v>113</v>
      </c>
      <c r="B115" s="2" t="s">
        <v>129</v>
      </c>
      <c r="C115" s="2">
        <v>3507325707</v>
      </c>
      <c r="D115" s="2" t="s">
        <v>75</v>
      </c>
      <c r="E115" s="2" t="s">
        <v>61</v>
      </c>
      <c r="F115" s="2" t="s">
        <v>9</v>
      </c>
      <c r="G115" s="2" t="s">
        <v>275</v>
      </c>
      <c r="H115" s="2">
        <v>35.871286599999998</v>
      </c>
      <c r="I115" s="2">
        <v>-97.7581244</v>
      </c>
      <c r="J115" s="3">
        <v>7162</v>
      </c>
      <c r="K115" s="3">
        <v>2182.9775301447189</v>
      </c>
      <c r="L115" s="2">
        <v>39</v>
      </c>
      <c r="M115" s="3">
        <v>2279</v>
      </c>
      <c r="N115" s="2">
        <v>-31</v>
      </c>
      <c r="O115" s="2">
        <v>3.8</v>
      </c>
      <c r="P115" s="6">
        <v>0.56511780104712039</v>
      </c>
      <c r="Q115" s="6">
        <v>0.49796220822526865</v>
      </c>
      <c r="R115" s="6">
        <v>1.2849702380952379</v>
      </c>
      <c r="S115" s="21">
        <v>0.27900000000000003</v>
      </c>
      <c r="T115" s="21">
        <v>0.49</v>
      </c>
      <c r="U115" s="21">
        <v>0.23100000000000001</v>
      </c>
      <c r="V115" s="8">
        <v>6.5882687446410602</v>
      </c>
      <c r="W115" s="8">
        <v>31.8977277126648</v>
      </c>
      <c r="X115" s="8">
        <v>64.854151051289094</v>
      </c>
      <c r="Y115" s="8">
        <v>13.5038717674185</v>
      </c>
      <c r="Z115" s="8">
        <v>143.44225224464799</v>
      </c>
      <c r="AA115" s="8">
        <v>92.551596592362301</v>
      </c>
      <c r="AB115" s="8">
        <v>95.612834682100001</v>
      </c>
      <c r="AC115" s="8">
        <v>45.352095692091503</v>
      </c>
      <c r="AD115" s="8">
        <v>44.599409635595002</v>
      </c>
      <c r="AE115" s="8">
        <v>53.664162494280099</v>
      </c>
      <c r="AF115" s="8">
        <v>57.696893383437903</v>
      </c>
      <c r="AG115" s="8">
        <v>48.585302325345197</v>
      </c>
      <c r="AH115" s="8">
        <v>45.706238175417297</v>
      </c>
      <c r="AI115" s="8">
        <v>41.671527134739797</v>
      </c>
      <c r="AJ115" s="8">
        <v>36.979558108879097</v>
      </c>
      <c r="AK115" s="8">
        <v>34.315340398835502</v>
      </c>
      <c r="AL115" s="8">
        <v>492.65994642166902</v>
      </c>
      <c r="AM115" s="8">
        <v>11.7803783485663</v>
      </c>
      <c r="AN115" s="6">
        <v>21.820355830689401</v>
      </c>
      <c r="AO115" s="6">
        <v>5.3448859096352797</v>
      </c>
      <c r="AP115" s="6">
        <v>71.886583013727105</v>
      </c>
      <c r="AQ115" s="6">
        <v>20.998212151656801</v>
      </c>
      <c r="AR115" s="6">
        <v>9.3312355574285206</v>
      </c>
      <c r="AS115" s="6">
        <v>149.78749547008599</v>
      </c>
      <c r="AT115" s="6">
        <v>53.274224964252603</v>
      </c>
      <c r="AU115" s="6">
        <v>34.404447217220699</v>
      </c>
      <c r="AV115" s="6">
        <v>36.894183114511797</v>
      </c>
      <c r="AW115" s="6">
        <v>25.942193538232502</v>
      </c>
      <c r="AX115" s="6">
        <v>28.263616556351501</v>
      </c>
      <c r="AY115" s="6">
        <v>20.278503233930099</v>
      </c>
      <c r="AZ115" s="6">
        <v>17.943980751911798</v>
      </c>
      <c r="BA115" s="6">
        <v>11.793706291487201</v>
      </c>
      <c r="BB115" s="6">
        <v>15.281133915997099</v>
      </c>
      <c r="BC115" s="6">
        <v>4.7408635364617604</v>
      </c>
      <c r="BD115" s="6">
        <f>IF(Table3[[#This Row],[C26TT(S) ppm]]=0,"",Table3[[#This Row],[C24TET ppm]]/Table3[[#This Row],[C26TT(S) ppm]])</f>
        <v>0.25975378135878652</v>
      </c>
      <c r="BE115" s="22">
        <f t="shared" si="3"/>
        <v>0.71880760648103226</v>
      </c>
      <c r="BF115" s="6">
        <f>IF(SUM(Table3[[#This Row],[C31H (S) ppm]:[C35H (R) ppm]])=0,"",SUM(Table3[[#This Row],[C31H (S) ppm]:[C31H (R) ppm]])/SUM(Table3[[#This Row],[C31H (S) ppm]:[C35H (R) ppm]]))</f>
        <v>0.35238236912779208</v>
      </c>
      <c r="BG115" s="6">
        <f>IF(SUM(Table3[[#This Row],[C31H (S) ppm]:[C35H (R) ppm]])=0,"",SUM(Table3[[#This Row],[C32H (S) ppm]:[C32H (R) ppm]])/SUM(Table3[[#This Row],[C31H (S) ppm]:[C35H (R) ppm]]))</f>
        <v>0.25254067746909908</v>
      </c>
      <c r="BH115" s="6">
        <f>IF(SUM(Table3[[#This Row],[C31H (S) ppm]:[C35H (R) ppm]])=0,"",SUM(Table3[[#This Row],[C33H (S) ppm]:[C33H (R) ppm]])/SUM(Table3[[#This Row],[C31H (S) ppm]:[C35H (R) ppm]]))</f>
        <v>0.19509176802746928</v>
      </c>
      <c r="BI115" s="6">
        <f>IF(SUM(Table3[[#This Row],[C31H (S) ppm]:[C35H (R) ppm]])=0,"",SUM(Table3[[#This Row],[C34H (S) ppm]:[C34H (R) ppm]])/SUM(Table3[[#This Row],[C31H (S) ppm]:[C35H (R) ppm]]))</f>
        <v>0.11951636985383123</v>
      </c>
      <c r="BJ115" s="6">
        <f>IF(SUM(Table3[[#This Row],[C31H (S) ppm]:[C35H (R) ppm]])=0,"",SUM(Table3[[#This Row],[C35H (S) ppm]:[C35H (R) ppm]])/SUM(Table3[[#This Row],[C31H (S) ppm]:[C35H (R) ppm]]))</f>
        <v>8.0468815521808179E-2</v>
      </c>
      <c r="BK115" s="6">
        <f>IF(Table3[[#This Row],[C34H (S) ppm]]=0,"",Table3[[#This Row],[C35H (S) ppm]]/Table3[[#This Row],[C34H (S) ppm]])</f>
        <v>0.85160222401425656</v>
      </c>
      <c r="BL115" s="6">
        <f>Table3[[#This Row],[C35HHI]]</f>
        <v>8.0468815521808179E-2</v>
      </c>
      <c r="BM115" s="6">
        <f>IF(SUM(Table3[[#This Row],[C31H (S) ppm]:[C35H (R) ppm]])=0,"",Table3[[#This Row],[C29H ppm]]/Table3[[#This Row],[C30H ppm]])</f>
        <v>0.47992379329210128</v>
      </c>
      <c r="BN115" s="6">
        <f>IF(SUM(Table3[[#This Row],[C31H (S) ppm]:[C35H (R) ppm]])=0,"",SUM(Table3[[#This Row],[C31H (S) ppm]:[C35H (R) ppm]])/Table3[[#This Row],[C30H ppm]])</f>
        <v>1.6611323417851542</v>
      </c>
      <c r="BO115" s="21">
        <v>0.31373745236872203</v>
      </c>
      <c r="BP115" s="21">
        <v>0.24161671203559901</v>
      </c>
      <c r="BQ115" s="21">
        <v>0.444645835595679</v>
      </c>
      <c r="BR115" s="6">
        <v>7.3069632565167394E-2</v>
      </c>
      <c r="BS115" s="6">
        <v>0.19385864435084199</v>
      </c>
      <c r="BT115" s="6">
        <v>9.5354007029222185E-2</v>
      </c>
      <c r="BU115" s="6">
        <v>0.23536555552926888</v>
      </c>
      <c r="BV115" s="6">
        <v>0.8202808322223174</v>
      </c>
      <c r="BW115" s="6">
        <v>0.86859395750658153</v>
      </c>
      <c r="BX115" s="7">
        <v>0.41272701408317131</v>
      </c>
      <c r="BY115" s="7">
        <v>0.49011332922376588</v>
      </c>
      <c r="BZ115" s="7">
        <v>9.7159656693062729E-2</v>
      </c>
      <c r="CA115" s="21">
        <v>0.92593510032202109</v>
      </c>
      <c r="CB115" s="6">
        <v>0.74154966198647942</v>
      </c>
      <c r="CC115" s="8">
        <v>116.98334716162324</v>
      </c>
      <c r="CD115" s="8">
        <v>25.714001393173447</v>
      </c>
      <c r="CE115" s="6">
        <v>0.87134122544555737</v>
      </c>
      <c r="CF115" s="6">
        <v>3.6241234221598875</v>
      </c>
      <c r="CG115" s="6">
        <v>1.1875</v>
      </c>
      <c r="CH115" s="8">
        <v>44.228207385330499</v>
      </c>
      <c r="CI115" s="8">
        <v>9.27717715438264</v>
      </c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</row>
    <row r="116" spans="1:115" x14ac:dyDescent="0.3">
      <c r="A116" s="1">
        <v>114</v>
      </c>
      <c r="B116" s="2" t="s">
        <v>130</v>
      </c>
      <c r="C116" s="2">
        <v>3507325566</v>
      </c>
      <c r="D116" s="2" t="s">
        <v>75</v>
      </c>
      <c r="E116" s="2" t="s">
        <v>61</v>
      </c>
      <c r="F116" s="2" t="s">
        <v>9</v>
      </c>
      <c r="G116" s="2" t="s">
        <v>274</v>
      </c>
      <c r="H116" s="2">
        <v>36.145358700000003</v>
      </c>
      <c r="I116" s="2">
        <v>-97.754984300000004</v>
      </c>
      <c r="J116" s="3">
        <v>6714</v>
      </c>
      <c r="K116" s="3">
        <v>2046.4271345143318</v>
      </c>
      <c r="L116" s="2">
        <v>39</v>
      </c>
      <c r="M116" s="2">
        <v>674</v>
      </c>
      <c r="N116" s="2">
        <v>-30.87</v>
      </c>
      <c r="O116" s="2">
        <v>2.9</v>
      </c>
      <c r="P116" s="6">
        <v>0.4724073580378565</v>
      </c>
      <c r="Q116" s="6">
        <v>0.46205882352941174</v>
      </c>
      <c r="R116" s="6">
        <v>1.1279439847231063</v>
      </c>
      <c r="S116" s="21">
        <v>0.22600000000000001</v>
      </c>
      <c r="T116" s="21">
        <v>0.52900000000000003</v>
      </c>
      <c r="U116" s="21">
        <v>0.246</v>
      </c>
      <c r="V116" s="8">
        <v>8.7776112540680007</v>
      </c>
      <c r="W116" s="8">
        <v>25.541522906232402</v>
      </c>
      <c r="X116" s="8">
        <v>54.867715186805597</v>
      </c>
      <c r="Y116" s="8">
        <v>14.4351306104901</v>
      </c>
      <c r="Z116" s="8">
        <v>108.573413343762</v>
      </c>
      <c r="AA116" s="8">
        <v>75.7110506755659</v>
      </c>
      <c r="AB116" s="8">
        <v>75.855888823310707</v>
      </c>
      <c r="AC116" s="8">
        <v>34.714679193356503</v>
      </c>
      <c r="AD116" s="8">
        <v>34.535508222480097</v>
      </c>
      <c r="AE116" s="8">
        <v>37.323090591919197</v>
      </c>
      <c r="AF116" s="8">
        <v>42.008251407688697</v>
      </c>
      <c r="AG116" s="8">
        <v>39.578459005353899</v>
      </c>
      <c r="AH116" s="8">
        <v>39.511890862754797</v>
      </c>
      <c r="AI116" s="8">
        <v>35.113094494584402</v>
      </c>
      <c r="AJ116" s="8">
        <v>26.826630282678501</v>
      </c>
      <c r="AK116" s="8">
        <v>23.425583288988001</v>
      </c>
      <c r="AL116" s="8">
        <v>339.29903717222197</v>
      </c>
      <c r="AM116" s="8">
        <v>15.3963392632447</v>
      </c>
      <c r="AN116" s="6">
        <v>28.283180984923099</v>
      </c>
      <c r="AO116" s="6">
        <v>8.0582778922500502</v>
      </c>
      <c r="AP116" s="6">
        <v>60.381169159990698</v>
      </c>
      <c r="AQ116" s="6">
        <v>19.612321627859099</v>
      </c>
      <c r="AR116" s="6">
        <v>11.6288914979345</v>
      </c>
      <c r="AS116" s="6">
        <v>115.710555942733</v>
      </c>
      <c r="AT116" s="6">
        <v>46.438841515607898</v>
      </c>
      <c r="AU116" s="6">
        <v>30.7104343038751</v>
      </c>
      <c r="AV116" s="6">
        <v>34.138859240127204</v>
      </c>
      <c r="AW116" s="6">
        <v>23.038428270587801</v>
      </c>
      <c r="AX116" s="6">
        <v>25.643086241541202</v>
      </c>
      <c r="AY116" s="6">
        <v>16.746800438063399</v>
      </c>
      <c r="AZ116" s="6">
        <v>21.366828245319599</v>
      </c>
      <c r="BA116" s="6">
        <v>14.047202827582099</v>
      </c>
      <c r="BB116" s="6">
        <v>22.970645783762102</v>
      </c>
      <c r="BC116" s="6">
        <v>10.573405575230201</v>
      </c>
      <c r="BD116" s="6">
        <f>IF(Table3[[#This Row],[C26TT(S) ppm]]=0,"",Table3[[#This Row],[C24TET ppm]]/Table3[[#This Row],[C26TT(S) ppm]])</f>
        <v>0.44351091875252485</v>
      </c>
      <c r="BE116" s="22">
        <f t="shared" si="3"/>
        <v>0.67494785848364947</v>
      </c>
      <c r="BF116" s="6">
        <f>IF(SUM(Table3[[#This Row],[C31H (S) ppm]:[C35H (R) ppm]])=0,"",SUM(Table3[[#This Row],[C31H (S) ppm]:[C31H (R) ppm]])/SUM(Table3[[#This Row],[C31H (S) ppm]:[C35H (R) ppm]]))</f>
        <v>0.31403041679866445</v>
      </c>
      <c r="BG116" s="6">
        <f>IF(SUM(Table3[[#This Row],[C31H (S) ppm]:[C35H (R) ppm]])=0,"",SUM(Table3[[#This Row],[C32H (S) ppm]:[C32H (R) ppm]])/SUM(Table3[[#This Row],[C31H (S) ppm]:[C35H (R) ppm]]))</f>
        <v>0.23273591667172219</v>
      </c>
      <c r="BH116" s="6">
        <f>IF(SUM(Table3[[#This Row],[C31H (S) ppm]:[C35H (R) ppm]])=0,"",SUM(Table3[[#This Row],[C33H (S) ppm]:[C33H (R) ppm]])/SUM(Table3[[#This Row],[C31H (S) ppm]:[C35H (R) ppm]]))</f>
        <v>0.17254489612049861</v>
      </c>
      <c r="BI116" s="6">
        <f>IF(SUM(Table3[[#This Row],[C31H (S) ppm]:[C35H (R) ppm]])=0,"",SUM(Table3[[#This Row],[C34H (S) ppm]:[C34H (R) ppm]])/SUM(Table3[[#This Row],[C31H (S) ppm]:[C35H (R) ppm]]))</f>
        <v>0.14415019221134021</v>
      </c>
      <c r="BJ116" s="6">
        <f>IF(SUM(Table3[[#This Row],[C31H (S) ppm]:[C35H (R) ppm]])=0,"",SUM(Table3[[#This Row],[C35H (S) ppm]:[C35H (R) ppm]])/SUM(Table3[[#This Row],[C31H (S) ppm]:[C35H (R) ppm]]))</f>
        <v>0.13653857819777462</v>
      </c>
      <c r="BK116" s="6">
        <f>IF(Table3[[#This Row],[C34H (S) ppm]]=0,"",Table3[[#This Row],[C35H (S) ppm]]/Table3[[#This Row],[C34H (S) ppm]])</f>
        <v>1.075061095639865</v>
      </c>
      <c r="BL116" s="6">
        <f>Table3[[#This Row],[C35HHI]]</f>
        <v>0.13653857819777462</v>
      </c>
      <c r="BM116" s="6">
        <f>IF(SUM(Table3[[#This Row],[C31H (S) ppm]:[C35H (R) ppm]])=0,"",Table3[[#This Row],[C29H ppm]]/Table3[[#This Row],[C30H ppm]])</f>
        <v>0.52182939290235808</v>
      </c>
      <c r="BN116" s="6">
        <f>IF(SUM(Table3[[#This Row],[C31H (S) ppm]:[C35H (R) ppm]])=0,"",SUM(Table3[[#This Row],[C31H (S) ppm]:[C35H (R) ppm]])/Table3[[#This Row],[C30H ppm]])</f>
        <v>2.1231816789756404</v>
      </c>
      <c r="BO116" s="21">
        <v>0.26860885846444299</v>
      </c>
      <c r="BP116" s="21">
        <v>0.23232632456282401</v>
      </c>
      <c r="BQ116" s="21">
        <v>0.49906481697273303</v>
      </c>
      <c r="BR116" s="6">
        <v>4.6873411669032299E-2</v>
      </c>
      <c r="BS116" s="6">
        <v>0.20951699573164601</v>
      </c>
      <c r="BT116" s="6">
        <v>8.0619917810614672E-2</v>
      </c>
      <c r="BU116" s="6">
        <v>0.39487592028756757</v>
      </c>
      <c r="BV116" s="6">
        <v>0.76887745977227584</v>
      </c>
      <c r="BW116" s="6">
        <v>0.88537432877464184</v>
      </c>
      <c r="BX116" s="7">
        <v>0.37859865045452296</v>
      </c>
      <c r="BY116" s="7">
        <v>0.52765083397950929</v>
      </c>
      <c r="BZ116" s="7">
        <v>9.3750515565967696E-2</v>
      </c>
      <c r="CA116" s="21">
        <v>0.9036651311836571</v>
      </c>
      <c r="CB116" s="6">
        <v>0.67510990161189033</v>
      </c>
      <c r="CC116" s="8">
        <v>113.22813800132057</v>
      </c>
      <c r="CD116" s="8">
        <v>26.673644529327873</v>
      </c>
      <c r="CE116" s="6">
        <v>0.83354166666666674</v>
      </c>
      <c r="CF116" s="6">
        <v>3.9668217054263564</v>
      </c>
      <c r="CG116" s="6">
        <v>1.3936944396025797</v>
      </c>
      <c r="CH116" s="8">
        <v>38.980449671258199</v>
      </c>
      <c r="CI116" s="8">
        <v>10.526018496466</v>
      </c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</row>
    <row r="117" spans="1:115" x14ac:dyDescent="0.3">
      <c r="A117" s="1">
        <v>115</v>
      </c>
      <c r="B117" s="2" t="s">
        <v>131</v>
      </c>
      <c r="C117" s="2">
        <v>3507325148</v>
      </c>
      <c r="D117" s="2" t="s">
        <v>75</v>
      </c>
      <c r="E117" s="2" t="s">
        <v>61</v>
      </c>
      <c r="F117" s="2" t="s">
        <v>9</v>
      </c>
      <c r="G117" s="2" t="s">
        <v>275</v>
      </c>
      <c r="H117" s="2">
        <v>35.956615499999998</v>
      </c>
      <c r="I117" s="2">
        <v>-97.732803200000006</v>
      </c>
      <c r="J117" s="3">
        <v>7048</v>
      </c>
      <c r="K117" s="3">
        <v>2148.2303312566296</v>
      </c>
      <c r="L117" s="2">
        <v>39</v>
      </c>
      <c r="M117" s="3">
        <v>6642</v>
      </c>
      <c r="N117" s="2">
        <v>-31.31</v>
      </c>
      <c r="O117" s="2">
        <v>3.2</v>
      </c>
      <c r="P117" s="6">
        <v>0.63541975674873918</v>
      </c>
      <c r="Q117" s="6">
        <v>0.53526570048309174</v>
      </c>
      <c r="R117" s="6">
        <v>1.2888086642599279</v>
      </c>
      <c r="S117" s="21">
        <v>0.23899999999999999</v>
      </c>
      <c r="T117" s="21">
        <v>0.503</v>
      </c>
      <c r="U117" s="21">
        <v>0.25800000000000001</v>
      </c>
      <c r="V117" s="8">
        <v>6.8019607473641504</v>
      </c>
      <c r="W117" s="8">
        <v>29.144173550437401</v>
      </c>
      <c r="X117" s="8">
        <v>64.431781013310797</v>
      </c>
      <c r="Y117" s="8">
        <v>14.1034497147111</v>
      </c>
      <c r="Z117" s="8">
        <v>139.557990580552</v>
      </c>
      <c r="AA117" s="8">
        <v>92.289065202555804</v>
      </c>
      <c r="AB117" s="8">
        <v>96.102033701649304</v>
      </c>
      <c r="AC117" s="8">
        <v>44.393412712620702</v>
      </c>
      <c r="AD117" s="8">
        <v>44.668344031949097</v>
      </c>
      <c r="AE117" s="8">
        <v>56.611047997727901</v>
      </c>
      <c r="AF117" s="8">
        <v>59.704343337402797</v>
      </c>
      <c r="AG117" s="8">
        <v>50.578458833996699</v>
      </c>
      <c r="AH117" s="8">
        <v>50.234022405849302</v>
      </c>
      <c r="AI117" s="8">
        <v>43.913963746296801</v>
      </c>
      <c r="AJ117" s="8">
        <v>40.5014900441629</v>
      </c>
      <c r="AK117" s="8">
        <v>36.931380572354598</v>
      </c>
      <c r="AL117" s="8">
        <v>481.98058769926098</v>
      </c>
      <c r="AM117" s="8">
        <v>10.9351070287819</v>
      </c>
      <c r="AN117" s="6">
        <v>22.1391488577001</v>
      </c>
      <c r="AO117" s="6">
        <v>5.7396682868260998</v>
      </c>
      <c r="AP117" s="6">
        <v>57.4715485018124</v>
      </c>
      <c r="AQ117" s="6">
        <v>19.342953787094601</v>
      </c>
      <c r="AR117" s="6">
        <v>11.2126731823009</v>
      </c>
      <c r="AS117" s="6">
        <v>125.72983561057499</v>
      </c>
      <c r="AT117" s="6">
        <v>43.572253008691199</v>
      </c>
      <c r="AU117" s="6">
        <v>25.910050866096601</v>
      </c>
      <c r="AV117" s="6">
        <v>28.370895143694401</v>
      </c>
      <c r="AW117" s="6">
        <v>20.0744382721949</v>
      </c>
      <c r="AX117" s="6">
        <v>23.331911038844801</v>
      </c>
      <c r="AY117" s="6">
        <v>16.1339074557395</v>
      </c>
      <c r="AZ117" s="6">
        <v>15.4719280794583</v>
      </c>
      <c r="BA117" s="6">
        <v>10.505901624780799</v>
      </c>
      <c r="BB117" s="6">
        <v>14.1238015374241</v>
      </c>
      <c r="BC117" s="6">
        <v>6.5776364157640499</v>
      </c>
      <c r="BD117" s="6">
        <f>IF(Table3[[#This Row],[C26TT(S) ppm]]=0,"",Table3[[#This Row],[C24TET ppm]]/Table3[[#This Row],[C26TT(S) ppm]])</f>
        <v>0.24632273935707436</v>
      </c>
      <c r="BE117" s="22">
        <f t="shared" si="3"/>
        <v>0.75206127457236138</v>
      </c>
      <c r="BF117" s="6">
        <f>IF(SUM(Table3[[#This Row],[C31H (S) ppm]:[C35H (R) ppm]])=0,"",SUM(Table3[[#This Row],[C31H (S) ppm]:[C31H (R) ppm]])/SUM(Table3[[#This Row],[C31H (S) ppm]:[C35H (R) ppm]]))</f>
        <v>0.34047815260475545</v>
      </c>
      <c r="BG117" s="6">
        <f>IF(SUM(Table3[[#This Row],[C31H (S) ppm]:[C35H (R) ppm]])=0,"",SUM(Table3[[#This Row],[C32H (S) ppm]:[C32H (R) ppm]])/SUM(Table3[[#This Row],[C31H (S) ppm]:[C35H (R) ppm]]))</f>
        <v>0.23739249713837718</v>
      </c>
      <c r="BH117" s="6">
        <f>IF(SUM(Table3[[#This Row],[C31H (S) ppm]:[C35H (R) ppm]])=0,"",SUM(Table3[[#This Row],[C33H (S) ppm]:[C33H (R) ppm]])/SUM(Table3[[#This Row],[C31H (S) ppm]:[C35H (R) ppm]]))</f>
        <v>0.1933909531308225</v>
      </c>
      <c r="BI117" s="6">
        <f>IF(SUM(Table3[[#This Row],[C31H (S) ppm]:[C35H (R) ppm]])=0,"",SUM(Table3[[#This Row],[C34H (S) ppm]:[C34H (R) ppm]])/SUM(Table3[[#This Row],[C31H (S) ppm]:[C35H (R) ppm]]))</f>
        <v>0.1272969227145864</v>
      </c>
      <c r="BJ117" s="6">
        <f>IF(SUM(Table3[[#This Row],[C31H (S) ppm]:[C35H (R) ppm]])=0,"",SUM(Table3[[#This Row],[C35H (S) ppm]:[C35H (R) ppm]])/SUM(Table3[[#This Row],[C31H (S) ppm]:[C35H (R) ppm]]))</f>
        <v>0.10144147441145852</v>
      </c>
      <c r="BK117" s="6">
        <f>IF(Table3[[#This Row],[C34H (S) ppm]]=0,"",Table3[[#This Row],[C35H (S) ppm]]/Table3[[#This Row],[C34H (S) ppm]])</f>
        <v>0.91286628692230842</v>
      </c>
      <c r="BL117" s="6">
        <f>Table3[[#This Row],[C35HHI]]</f>
        <v>0.10144147441145852</v>
      </c>
      <c r="BM117" s="6">
        <f>IF(SUM(Table3[[#This Row],[C31H (S) ppm]:[C35H (R) ppm]])=0,"",Table3[[#This Row],[C29H ppm]]/Table3[[#This Row],[C30H ppm]])</f>
        <v>0.45710350469096239</v>
      </c>
      <c r="BN117" s="6">
        <f>IF(SUM(Table3[[#This Row],[C31H (S) ppm]:[C35H (R) ppm]])=0,"",SUM(Table3[[#This Row],[C31H (S) ppm]:[C35H (R) ppm]])/Table3[[#This Row],[C30H ppm]])</f>
        <v>1.6231049889762548</v>
      </c>
      <c r="BO117" s="21">
        <v>0.30219759916609301</v>
      </c>
      <c r="BP117" s="21">
        <v>0.235754018075431</v>
      </c>
      <c r="BQ117" s="21">
        <v>0.46204838275847498</v>
      </c>
      <c r="BR117" s="6">
        <v>6.74490822177434E-2</v>
      </c>
      <c r="BS117" s="6">
        <v>0.19171868406919901</v>
      </c>
      <c r="BT117" s="6">
        <v>8.3336636999742308E-2</v>
      </c>
      <c r="BU117" s="6">
        <v>0.30197333426346584</v>
      </c>
      <c r="BV117" s="6">
        <v>0.8010466826778746</v>
      </c>
      <c r="BW117" s="6">
        <v>0.88767251139979209</v>
      </c>
      <c r="BX117" s="7">
        <v>0.42938405797101453</v>
      </c>
      <c r="BY117" s="7">
        <v>0.49123188405797108</v>
      </c>
      <c r="BZ117" s="7">
        <v>7.9384057971014499E-2</v>
      </c>
      <c r="CA117" s="21">
        <v>0.90368779090583617</v>
      </c>
      <c r="CB117" s="6">
        <v>0.71742840887540305</v>
      </c>
      <c r="CC117" s="8">
        <v>119.050636840678</v>
      </c>
      <c r="CD117" s="8">
        <v>24.836960504140109</v>
      </c>
      <c r="CE117" s="6">
        <v>0.84635514018691582</v>
      </c>
      <c r="CF117" s="6">
        <v>3.5839280993920166</v>
      </c>
      <c r="CG117" s="6">
        <v>1.1440384777655894</v>
      </c>
      <c r="CH117" s="8">
        <v>38.181382254879701</v>
      </c>
      <c r="CI117" s="8">
        <v>11.8952911693684</v>
      </c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</row>
    <row r="118" spans="1:115" x14ac:dyDescent="0.3">
      <c r="A118" s="1">
        <v>116</v>
      </c>
      <c r="B118" s="2" t="s">
        <v>132</v>
      </c>
      <c r="C118" s="2">
        <v>3507325316</v>
      </c>
      <c r="D118" s="2" t="s">
        <v>75</v>
      </c>
      <c r="E118" s="2" t="s">
        <v>61</v>
      </c>
      <c r="F118" s="2" t="s">
        <v>9</v>
      </c>
      <c r="G118" s="2" t="s">
        <v>275</v>
      </c>
      <c r="H118" s="2">
        <v>36.0153757</v>
      </c>
      <c r="I118" s="2">
        <v>-97.724800500000001</v>
      </c>
      <c r="J118" s="3">
        <v>6779</v>
      </c>
      <c r="K118" s="3">
        <v>2066.2391338803477</v>
      </c>
      <c r="L118" s="2">
        <v>39</v>
      </c>
      <c r="M118" s="3">
        <v>2761</v>
      </c>
      <c r="N118" s="2">
        <v>-31.24</v>
      </c>
      <c r="O118" s="2">
        <v>3.1</v>
      </c>
      <c r="P118" s="6">
        <v>0.67047353760445683</v>
      </c>
      <c r="Q118" s="6">
        <v>0.5820261437908496</v>
      </c>
      <c r="R118" s="6">
        <v>1.3514879281302639</v>
      </c>
      <c r="S118" s="21">
        <v>0.22900000000000001</v>
      </c>
      <c r="T118" s="21">
        <v>0.50700000000000001</v>
      </c>
      <c r="U118" s="21">
        <v>0.26300000000000001</v>
      </c>
      <c r="V118" s="8">
        <v>6.4977920051896003</v>
      </c>
      <c r="W118" s="8">
        <v>23.043577676014301</v>
      </c>
      <c r="X118" s="8">
        <v>55.2829074401063</v>
      </c>
      <c r="Y118" s="8">
        <v>13.948707980948001</v>
      </c>
      <c r="Z118" s="8">
        <v>120.344001805389</v>
      </c>
      <c r="AA118" s="8">
        <v>80.744550219249305</v>
      </c>
      <c r="AB118" s="8">
        <v>83.848078986382305</v>
      </c>
      <c r="AC118" s="8">
        <v>40.293822950804</v>
      </c>
      <c r="AD118" s="8">
        <v>40.067266853306997</v>
      </c>
      <c r="AE118" s="8">
        <v>46.489075098653998</v>
      </c>
      <c r="AF118" s="8">
        <v>49.956209767407103</v>
      </c>
      <c r="AG118" s="8">
        <v>44.684460802390603</v>
      </c>
      <c r="AH118" s="8">
        <v>45.402335618192303</v>
      </c>
      <c r="AI118" s="8">
        <v>37.752552542167699</v>
      </c>
      <c r="AJ118" s="8">
        <v>33.124304458530702</v>
      </c>
      <c r="AK118" s="8">
        <v>32.714120941414002</v>
      </c>
      <c r="AL118" s="8">
        <v>454.056947872362</v>
      </c>
      <c r="AM118" s="8">
        <v>11.8012008701404</v>
      </c>
      <c r="AN118" s="6">
        <v>26.336099947501801</v>
      </c>
      <c r="AO118" s="6">
        <v>8.4027520859909099</v>
      </c>
      <c r="AP118" s="6">
        <v>59.661954548666102</v>
      </c>
      <c r="AQ118" s="6">
        <v>20.3616085256354</v>
      </c>
      <c r="AR118" s="6">
        <v>11.596216433276799</v>
      </c>
      <c r="AS118" s="6">
        <v>134.442638193824</v>
      </c>
      <c r="AT118" s="6">
        <v>45.2129128270591</v>
      </c>
      <c r="AU118" s="6">
        <v>27.6229943885659</v>
      </c>
      <c r="AV118" s="6">
        <v>31.981113766660599</v>
      </c>
      <c r="AW118" s="6">
        <v>24.797536132382501</v>
      </c>
      <c r="AX118" s="6">
        <v>27.038413117573</v>
      </c>
      <c r="AY118" s="6">
        <v>20.335529353824999</v>
      </c>
      <c r="AZ118" s="6">
        <v>19.8570892388835</v>
      </c>
      <c r="BA118" s="6">
        <v>13.353072575401701</v>
      </c>
      <c r="BB118" s="6">
        <v>19.105944697727001</v>
      </c>
      <c r="BC118" s="6">
        <v>6.6074747771658799</v>
      </c>
      <c r="BD118" s="6">
        <f>IF(Table3[[#This Row],[C26TT(S) ppm]]=0,"",Table3[[#This Row],[C24TET ppm]]/Table3[[#This Row],[C26TT(S) ppm]])</f>
        <v>0.29287865995115081</v>
      </c>
      <c r="BE118" s="22">
        <f t="shared" si="3"/>
        <v>0.70866638118284309</v>
      </c>
      <c r="BF118" s="6">
        <f>IF(SUM(Table3[[#This Row],[C31H (S) ppm]:[C35H (R) ppm]])=0,"",SUM(Table3[[#This Row],[C31H (S) ppm]:[C31H (R) ppm]])/SUM(Table3[[#This Row],[C31H (S) ppm]:[C35H (R) ppm]]))</f>
        <v>0.30874174372673319</v>
      </c>
      <c r="BG118" s="6">
        <f>IF(SUM(Table3[[#This Row],[C31H (S) ppm]:[C35H (R) ppm]])=0,"",SUM(Table3[[#This Row],[C32H (S) ppm]:[C32H (R) ppm]])/SUM(Table3[[#This Row],[C31H (S) ppm]:[C35H (R) ppm]]))</f>
        <v>0.24067716112032844</v>
      </c>
      <c r="BH118" s="6">
        <f>IF(SUM(Table3[[#This Row],[C31H (S) ppm]:[C35H (R) ppm]])=0,"",SUM(Table3[[#This Row],[C33H (S) ppm]:[C33H (R) ppm]])/SUM(Table3[[#This Row],[C31H (S) ppm]:[C35H (R) ppm]]))</f>
        <v>0.20081185455038411</v>
      </c>
      <c r="BI118" s="6">
        <f>IF(SUM(Table3[[#This Row],[C31H (S) ppm]:[C35H (R) ppm]])=0,"",SUM(Table3[[#This Row],[C34H (S) ppm]:[C34H (R) ppm]])/SUM(Table3[[#This Row],[C31H (S) ppm]:[C35H (R) ppm]]))</f>
        <v>0.14077346819660119</v>
      </c>
      <c r="BJ118" s="6">
        <f>IF(SUM(Table3[[#This Row],[C31H (S) ppm]:[C35H (R) ppm]])=0,"",SUM(Table3[[#This Row],[C35H (S) ppm]:[C35H (R) ppm]])/SUM(Table3[[#This Row],[C31H (S) ppm]:[C35H (R) ppm]]))</f>
        <v>0.10899577240595293</v>
      </c>
      <c r="BK118" s="6">
        <f>IF(Table3[[#This Row],[C34H (S) ppm]]=0,"",Table3[[#This Row],[C35H (S) ppm]]/Table3[[#This Row],[C34H (S) ppm]])</f>
        <v>0.96217247492217373</v>
      </c>
      <c r="BL118" s="6">
        <f>Table3[[#This Row],[C35HHI]]</f>
        <v>0.10899577240595293</v>
      </c>
      <c r="BM118" s="6">
        <f>IF(SUM(Table3[[#This Row],[C31H (S) ppm]:[C35H (R) ppm]])=0,"",Table3[[#This Row],[C29H ppm]]/Table3[[#This Row],[C30H ppm]])</f>
        <v>0.44377256613078608</v>
      </c>
      <c r="BN118" s="6">
        <f>IF(SUM(Table3[[#This Row],[C31H (S) ppm]:[C35H (R) ppm]])=0,"",SUM(Table3[[#This Row],[C31H (S) ppm]:[C35H (R) ppm]])/Table3[[#This Row],[C30H ppm]])</f>
        <v>1.754741531738861</v>
      </c>
      <c r="BO118" s="21">
        <v>0.304569176717915</v>
      </c>
      <c r="BP118" s="21">
        <v>0.24632510828353699</v>
      </c>
      <c r="BQ118" s="21">
        <v>0.44910571499854801</v>
      </c>
      <c r="BR118" s="6">
        <v>6.0919964049501098E-2</v>
      </c>
      <c r="BS118" s="6">
        <v>0.19707503268200699</v>
      </c>
      <c r="BT118" s="6">
        <v>6.5958966058932741E-2</v>
      </c>
      <c r="BU118" s="6">
        <v>0.31245524228841204</v>
      </c>
      <c r="BV118" s="6">
        <v>0.76374587238884706</v>
      </c>
      <c r="BW118" s="6">
        <v>0.89886440342407692</v>
      </c>
      <c r="BX118" s="7">
        <v>0.39345210550670978</v>
      </c>
      <c r="BY118" s="7">
        <v>0.5327394724664507</v>
      </c>
      <c r="BZ118" s="7">
        <v>7.3808422026839418E-2</v>
      </c>
      <c r="CA118" s="21">
        <v>0.89047195013357072</v>
      </c>
      <c r="CB118" s="6">
        <v>0.66234477720964202</v>
      </c>
      <c r="CC118" s="8">
        <v>105.64580791044081</v>
      </c>
      <c r="CD118" s="8">
        <v>25.63983593474509</v>
      </c>
      <c r="CE118" s="6">
        <v>0.77222599253478097</v>
      </c>
      <c r="CF118" s="6">
        <v>3.8089330024813899</v>
      </c>
      <c r="CG118" s="6">
        <v>1.354013525433696</v>
      </c>
      <c r="CH118" s="8">
        <v>33.186658363147401</v>
      </c>
      <c r="CI118" s="8">
        <v>9.3870051970530604</v>
      </c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</row>
    <row r="119" spans="1:115" x14ac:dyDescent="0.3">
      <c r="A119" s="1">
        <v>117</v>
      </c>
      <c r="B119" s="2" t="s">
        <v>133</v>
      </c>
      <c r="C119" s="2">
        <v>3507325252</v>
      </c>
      <c r="D119" s="2" t="s">
        <v>75</v>
      </c>
      <c r="E119" s="2" t="s">
        <v>61</v>
      </c>
      <c r="F119" s="2" t="s">
        <v>9</v>
      </c>
      <c r="G119" s="2" t="s">
        <v>275</v>
      </c>
      <c r="H119" s="2">
        <v>35.783246400000003</v>
      </c>
      <c r="I119" s="2">
        <v>-97.700328900000002</v>
      </c>
      <c r="J119" s="3">
        <v>7004</v>
      </c>
      <c r="K119" s="3">
        <v>2134.8191316857879</v>
      </c>
      <c r="L119" s="2">
        <v>39</v>
      </c>
      <c r="M119" s="3">
        <v>3491</v>
      </c>
      <c r="N119" s="2">
        <v>-31.15</v>
      </c>
      <c r="O119" s="2">
        <v>3.1</v>
      </c>
      <c r="P119" s="6">
        <v>0.64255409418752651</v>
      </c>
      <c r="Q119" s="6">
        <v>0.56854838709677413</v>
      </c>
      <c r="R119" s="6">
        <v>1.2636629119732998</v>
      </c>
      <c r="S119" s="21">
        <v>0.215</v>
      </c>
      <c r="T119" s="21">
        <v>0.51800000000000002</v>
      </c>
      <c r="U119" s="21">
        <v>0.26700000000000002</v>
      </c>
      <c r="V119" s="8">
        <v>6.8640870386624204</v>
      </c>
      <c r="W119" s="8">
        <v>34.043421000189397</v>
      </c>
      <c r="X119" s="8">
        <v>64.251164189820798</v>
      </c>
      <c r="Y119" s="8">
        <v>14.4455832353175</v>
      </c>
      <c r="Z119" s="8">
        <v>151.63139017079601</v>
      </c>
      <c r="AA119" s="8">
        <v>90.244207124693304</v>
      </c>
      <c r="AB119" s="8">
        <v>94.638940422165902</v>
      </c>
      <c r="AC119" s="8">
        <v>46.083117640265002</v>
      </c>
      <c r="AD119" s="8">
        <v>46.402757457811497</v>
      </c>
      <c r="AE119" s="8">
        <v>58.2997053851361</v>
      </c>
      <c r="AF119" s="8">
        <v>62.721459348705402</v>
      </c>
      <c r="AG119" s="8">
        <v>51.407445636473703</v>
      </c>
      <c r="AH119" s="8">
        <v>49.934609871677999</v>
      </c>
      <c r="AI119" s="8">
        <v>40.425325299669602</v>
      </c>
      <c r="AJ119" s="8">
        <v>44.074581460413498</v>
      </c>
      <c r="AK119" s="8">
        <v>35.841133145728598</v>
      </c>
      <c r="AL119" s="8">
        <v>460.44953567685099</v>
      </c>
      <c r="AM119" s="8">
        <v>14.4704045448714</v>
      </c>
      <c r="AN119" s="6">
        <v>26.439302850523202</v>
      </c>
      <c r="AO119" s="6">
        <v>7.8717065290342703</v>
      </c>
      <c r="AP119" s="6">
        <v>99.672429698411804</v>
      </c>
      <c r="AQ119" s="6">
        <v>26.204704819296399</v>
      </c>
      <c r="AR119" s="6">
        <v>9.8875738973616194</v>
      </c>
      <c r="AS119" s="6">
        <v>205.168127134445</v>
      </c>
      <c r="AT119" s="6">
        <v>71.164998578854906</v>
      </c>
      <c r="AU119" s="6">
        <v>49.568993029261598</v>
      </c>
      <c r="AV119" s="6">
        <v>44.993388838963803</v>
      </c>
      <c r="AW119" s="6">
        <v>34.039231749631803</v>
      </c>
      <c r="AX119" s="6">
        <v>41.264536917625101</v>
      </c>
      <c r="AY119" s="6">
        <v>26.217377302233199</v>
      </c>
      <c r="AZ119" s="6">
        <v>25.269245169779602</v>
      </c>
      <c r="BA119" s="6">
        <v>17.722833946544601</v>
      </c>
      <c r="BB119" s="6">
        <v>19.254633412938801</v>
      </c>
      <c r="BC119" s="6">
        <v>7.6267401026773696</v>
      </c>
      <c r="BD119" s="6">
        <f>IF(Table3[[#This Row],[C26TT(S) ppm]]=0,"",Table3[[#This Row],[C24TET ppm]]/Table3[[#This Row],[C26TT(S) ppm]])</f>
        <v>0.31400663162224773</v>
      </c>
      <c r="BE119" s="22">
        <f t="shared" si="3"/>
        <v>0.65488230137559567</v>
      </c>
      <c r="BF119" s="6">
        <f>IF(SUM(Table3[[#This Row],[C31H (S) ppm]:[C35H (R) ppm]])=0,"",SUM(Table3[[#This Row],[C31H (S) ppm]:[C31H (R) ppm]])/SUM(Table3[[#This Row],[C31H (S) ppm]:[C35H (R) ppm]]))</f>
        <v>0.35813147498977893</v>
      </c>
      <c r="BG119" s="6">
        <f>IF(SUM(Table3[[#This Row],[C31H (S) ppm]:[C35H (R) ppm]])=0,"",SUM(Table3[[#This Row],[C32H (S) ppm]:[C32H (R) ppm]])/SUM(Table3[[#This Row],[C31H (S) ppm]:[C35H (R) ppm]]))</f>
        <v>0.23443330752760877</v>
      </c>
      <c r="BH119" s="6">
        <f>IF(SUM(Table3[[#This Row],[C31H (S) ppm]:[C35H (R) ppm]])=0,"",SUM(Table3[[#This Row],[C33H (S) ppm]:[C33H (R) ppm]])/SUM(Table3[[#This Row],[C31H (S) ppm]:[C35H (R) ppm]]))</f>
        <v>0.20017061601951461</v>
      </c>
      <c r="BI119" s="6">
        <f>IF(SUM(Table3[[#This Row],[C31H (S) ppm]:[C35H (R) ppm]])=0,"",SUM(Table3[[#This Row],[C34H (S) ppm]:[C34H (R) ppm]])/SUM(Table3[[#This Row],[C31H (S) ppm]:[C35H (R) ppm]]))</f>
        <v>0.12752677602826301</v>
      </c>
      <c r="BJ119" s="6">
        <f>IF(SUM(Table3[[#This Row],[C31H (S) ppm]:[C35H (R) ppm]])=0,"",SUM(Table3[[#This Row],[C35H (S) ppm]:[C35H (R) ppm]])/SUM(Table3[[#This Row],[C31H (S) ppm]:[C35H (R) ppm]]))</f>
        <v>7.9737825434834764E-2</v>
      </c>
      <c r="BK119" s="6">
        <f>IF(Table3[[#This Row],[C34H (S) ppm]]=0,"",Table3[[#This Row],[C35H (S) ppm]]/Table3[[#This Row],[C34H (S) ppm]])</f>
        <v>0.76197897022923777</v>
      </c>
      <c r="BL119" s="6">
        <f>Table3[[#This Row],[C35HHI]]</f>
        <v>7.9737825434834764E-2</v>
      </c>
      <c r="BM119" s="6">
        <f>IF(SUM(Table3[[#This Row],[C31H (S) ppm]:[C35H (R) ppm]])=0,"",Table3[[#This Row],[C29H ppm]]/Table3[[#This Row],[C30H ppm]])</f>
        <v>0.48580854682704822</v>
      </c>
      <c r="BN119" s="6">
        <f>IF(SUM(Table3[[#This Row],[C31H (S) ppm]:[C35H (R) ppm]])=0,"",SUM(Table3[[#This Row],[C31H (S) ppm]:[C35H (R) ppm]])/Table3[[#This Row],[C30H ppm]])</f>
        <v>1.6431498583968527</v>
      </c>
      <c r="BO119" s="21">
        <v>0.30388153675920299</v>
      </c>
      <c r="BP119" s="21">
        <v>0.204506114927893</v>
      </c>
      <c r="BQ119" s="21">
        <v>0.49161234831290401</v>
      </c>
      <c r="BR119" s="6">
        <v>7.2982971373037206E-2</v>
      </c>
      <c r="BS119" s="6">
        <v>0.18277822003472799</v>
      </c>
      <c r="BT119" s="6">
        <v>0.14355673559149301</v>
      </c>
      <c r="BU119" s="6">
        <v>0.21451848682568544</v>
      </c>
      <c r="BV119" s="6">
        <v>0.82177355148272058</v>
      </c>
      <c r="BW119" s="6">
        <v>0.82611540187161325</v>
      </c>
      <c r="BX119" s="7">
        <v>0.41321531344479656</v>
      </c>
      <c r="BY119" s="7">
        <v>0.49371653371216262</v>
      </c>
      <c r="BZ119" s="7">
        <v>9.3068152843040833E-2</v>
      </c>
      <c r="CA119" s="21">
        <v>0.90781307046367277</v>
      </c>
      <c r="CB119" s="6">
        <v>0.71326510909441976</v>
      </c>
      <c r="CC119" s="8">
        <v>118.19914657717766</v>
      </c>
      <c r="CD119" s="8">
        <v>25.067968706652611</v>
      </c>
      <c r="CE119" s="6">
        <v>0.79322367244770253</v>
      </c>
      <c r="CF119" s="6">
        <v>3.6691932864103958</v>
      </c>
      <c r="CG119" s="6">
        <v>1.1948166431593794</v>
      </c>
      <c r="CH119" s="8">
        <v>53.9449794304888</v>
      </c>
      <c r="CI119" s="8">
        <v>8.8958549169437404</v>
      </c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</row>
    <row r="120" spans="1:115" x14ac:dyDescent="0.3">
      <c r="A120" s="1">
        <v>118</v>
      </c>
      <c r="B120" s="2" t="s">
        <v>134</v>
      </c>
      <c r="C120" s="2">
        <v>3507325299</v>
      </c>
      <c r="D120" s="2" t="s">
        <v>75</v>
      </c>
      <c r="E120" s="2" t="s">
        <v>61</v>
      </c>
      <c r="F120" s="2" t="s">
        <v>9</v>
      </c>
      <c r="G120" s="2" t="s">
        <v>275</v>
      </c>
      <c r="H120" s="2">
        <v>35.826969499999997</v>
      </c>
      <c r="I120" s="2">
        <v>-97.679447400000001</v>
      </c>
      <c r="J120" s="3">
        <v>6921</v>
      </c>
      <c r="K120" s="3">
        <v>2109.5207324953367</v>
      </c>
      <c r="L120" s="2">
        <v>39</v>
      </c>
      <c r="M120" s="3">
        <v>5953</v>
      </c>
      <c r="N120" s="2">
        <v>-31.12</v>
      </c>
      <c r="O120" s="2">
        <v>3.7</v>
      </c>
      <c r="P120" s="6">
        <v>0.57142857142857129</v>
      </c>
      <c r="Q120" s="6">
        <v>0.49658738366080662</v>
      </c>
      <c r="R120" s="6">
        <v>1.2678050812161599</v>
      </c>
      <c r="S120" s="21">
        <v>0.251</v>
      </c>
      <c r="T120" s="21">
        <v>0.46700000000000003</v>
      </c>
      <c r="U120" s="21">
        <v>0.28199999999999997</v>
      </c>
      <c r="V120" s="8">
        <v>6.8475021443063504</v>
      </c>
      <c r="W120" s="8">
        <v>27.682593001682299</v>
      </c>
      <c r="X120" s="8">
        <v>54.387780563648299</v>
      </c>
      <c r="Y120" s="8">
        <v>12.560244007189199</v>
      </c>
      <c r="Z120" s="8">
        <v>125.556773537404</v>
      </c>
      <c r="AA120" s="8">
        <v>74.849662552925494</v>
      </c>
      <c r="AB120" s="8">
        <v>78.418112818662095</v>
      </c>
      <c r="AC120" s="8">
        <v>38.212446244839597</v>
      </c>
      <c r="AD120" s="8">
        <v>38.890718183447397</v>
      </c>
      <c r="AE120" s="8">
        <v>47.2753948191002</v>
      </c>
      <c r="AF120" s="8">
        <v>48.398649965865602</v>
      </c>
      <c r="AG120" s="8">
        <v>43.746947021559102</v>
      </c>
      <c r="AH120" s="8">
        <v>43.490117015577901</v>
      </c>
      <c r="AI120" s="8">
        <v>35.407051910036699</v>
      </c>
      <c r="AJ120" s="8">
        <v>31.2377681120443</v>
      </c>
      <c r="AK120" s="8">
        <v>28.8479746415032</v>
      </c>
      <c r="AL120" s="8">
        <v>414.117675402293</v>
      </c>
      <c r="AM120" s="8">
        <v>12.2198690233837</v>
      </c>
      <c r="AN120" s="6">
        <v>28.9808146962853</v>
      </c>
      <c r="AO120" s="6">
        <v>4.9676516422227603</v>
      </c>
      <c r="AP120" s="6">
        <v>77.516110261473898</v>
      </c>
      <c r="AQ120" s="6">
        <v>24.666477700566102</v>
      </c>
      <c r="AR120" s="6">
        <v>13.8562531758965</v>
      </c>
      <c r="AS120" s="6">
        <v>155.063815392739</v>
      </c>
      <c r="AT120" s="6">
        <v>52.381285079290798</v>
      </c>
      <c r="AU120" s="6">
        <v>34.499739290698599</v>
      </c>
      <c r="AV120" s="6">
        <v>34.2401657526067</v>
      </c>
      <c r="AW120" s="6">
        <v>23.4551640231489</v>
      </c>
      <c r="AX120" s="6">
        <v>29.137550030741799</v>
      </c>
      <c r="AY120" s="6">
        <v>20.010261203432201</v>
      </c>
      <c r="AZ120" s="6">
        <v>18.703189405246</v>
      </c>
      <c r="BA120" s="6">
        <v>11.304945314964099</v>
      </c>
      <c r="BB120" s="6">
        <v>15.327759898656501</v>
      </c>
      <c r="BC120" s="6">
        <v>5.0271243383011104</v>
      </c>
      <c r="BD120" s="6">
        <f>IF(Table3[[#This Row],[C26TT(S) ppm]]=0,"",Table3[[#This Row],[C24TET ppm]]/Table3[[#This Row],[C26TT(S) ppm]])</f>
        <v>0.31978766669600306</v>
      </c>
      <c r="BE120" s="22">
        <f t="shared" si="3"/>
        <v>0.67679984298575457</v>
      </c>
      <c r="BF120" s="6">
        <f>IF(SUM(Table3[[#This Row],[C31H (S) ppm]:[C35H (R) ppm]])=0,"",SUM(Table3[[#This Row],[C31H (S) ppm]:[C31H (R) ppm]])/SUM(Table3[[#This Row],[C31H (S) ppm]:[C35H (R) ppm]]))</f>
        <v>0.35594258914472904</v>
      </c>
      <c r="BG120" s="6">
        <f>IF(SUM(Table3[[#This Row],[C31H (S) ppm]:[C35H (R) ppm]])=0,"",SUM(Table3[[#This Row],[C32H (S) ppm]:[C32H (R) ppm]])/SUM(Table3[[#This Row],[C31H (S) ppm]:[C35H (R) ppm]]))</f>
        <v>0.23637181088572759</v>
      </c>
      <c r="BH120" s="6">
        <f>IF(SUM(Table3[[#This Row],[C31H (S) ppm]:[C35H (R) ppm]])=0,"",SUM(Table3[[#This Row],[C33H (S) ppm]:[C33H (R) ppm]])/SUM(Table3[[#This Row],[C31H (S) ppm]:[C35H (R) ppm]]))</f>
        <v>0.20135350967996912</v>
      </c>
      <c r="BI120" s="6">
        <f>IF(SUM(Table3[[#This Row],[C31H (S) ppm]:[C35H (R) ppm]])=0,"",SUM(Table3[[#This Row],[C34H (S) ppm]:[C34H (R) ppm]])/SUM(Table3[[#This Row],[C31H (S) ppm]:[C35H (R) ppm]]))</f>
        <v>0.12294023056437318</v>
      </c>
      <c r="BJ120" s="6">
        <f>IF(SUM(Table3[[#This Row],[C31H (S) ppm]:[C35H (R) ppm]])=0,"",SUM(Table3[[#This Row],[C35H (S) ppm]:[C35H (R) ppm]])/SUM(Table3[[#This Row],[C31H (S) ppm]:[C35H (R) ppm]]))</f>
        <v>8.3391859725200967E-2</v>
      </c>
      <c r="BK120" s="6">
        <f>IF(Table3[[#This Row],[C34H (S) ppm]]=0,"",Table3[[#This Row],[C35H (S) ppm]]/Table3[[#This Row],[C34H (S) ppm]])</f>
        <v>0.81952652922165581</v>
      </c>
      <c r="BL120" s="6">
        <f>Table3[[#This Row],[C35HHI]]</f>
        <v>8.3391859725200967E-2</v>
      </c>
      <c r="BM120" s="6">
        <f>IF(SUM(Table3[[#This Row],[C31H (S) ppm]:[C35H (R) ppm]])=0,"",Table3[[#This Row],[C29H ppm]]/Table3[[#This Row],[C30H ppm]])</f>
        <v>0.49989812300919084</v>
      </c>
      <c r="BN120" s="6">
        <f>IF(SUM(Table3[[#This Row],[C31H (S) ppm]:[C35H (R) ppm]])=0,"",SUM(Table3[[#This Row],[C31H (S) ppm]:[C35H (R) ppm]])/Table3[[#This Row],[C30H ppm]])</f>
        <v>1.5741079485170228</v>
      </c>
      <c r="BO120" s="21">
        <v>0.335801297510323</v>
      </c>
      <c r="BP120" s="21">
        <v>0.23337072098981901</v>
      </c>
      <c r="BQ120" s="21">
        <v>0.43082798149985801</v>
      </c>
      <c r="BR120" s="6">
        <v>6.6076457417696299E-2</v>
      </c>
      <c r="BS120" s="6">
        <v>0.208351939775096</v>
      </c>
      <c r="BT120" s="6">
        <v>0.15167834898970173</v>
      </c>
      <c r="BU120" s="6">
        <v>0.21390633222241712</v>
      </c>
      <c r="BV120" s="6">
        <v>0.79360383539689527</v>
      </c>
      <c r="BW120" s="6">
        <v>0.81938395310282008</v>
      </c>
      <c r="BX120" s="7">
        <v>0.38431575318855571</v>
      </c>
      <c r="BY120" s="7">
        <v>0.53002412961047907</v>
      </c>
      <c r="BZ120" s="7">
        <v>8.5660117200965183E-2</v>
      </c>
      <c r="CA120" s="21">
        <v>0.91170667543571193</v>
      </c>
      <c r="CB120" s="6">
        <v>0.70836189170664832</v>
      </c>
      <c r="CC120" s="8">
        <v>113.79916376119323</v>
      </c>
      <c r="CD120" s="8">
        <v>26.763211028336702</v>
      </c>
      <c r="CE120" s="6">
        <v>0.84092442645074228</v>
      </c>
      <c r="CF120" s="6">
        <v>3.7194000967585872</v>
      </c>
      <c r="CG120" s="6">
        <v>1.3791371423446046</v>
      </c>
      <c r="CH120" s="8">
        <v>44.007759574152701</v>
      </c>
      <c r="CI120" s="8">
        <v>10.8816367627403</v>
      </c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</row>
    <row r="121" spans="1:115" x14ac:dyDescent="0.3">
      <c r="A121" s="1">
        <v>119</v>
      </c>
      <c r="B121" s="2" t="s">
        <v>135</v>
      </c>
      <c r="C121" s="2">
        <v>3508722065</v>
      </c>
      <c r="D121" s="2" t="s">
        <v>136</v>
      </c>
      <c r="E121" s="2" t="s">
        <v>137</v>
      </c>
      <c r="F121" s="2" t="s">
        <v>55</v>
      </c>
      <c r="G121" s="2" t="s">
        <v>277</v>
      </c>
      <c r="H121" s="2">
        <v>35.1471801</v>
      </c>
      <c r="I121" s="2">
        <v>-97.632013700000002</v>
      </c>
      <c r="J121" s="3">
        <v>10105</v>
      </c>
      <c r="K121" s="3">
        <v>3080.0039014398753</v>
      </c>
      <c r="L121" s="2">
        <v>39</v>
      </c>
      <c r="M121" s="2">
        <v>379</v>
      </c>
      <c r="N121" s="5"/>
      <c r="O121" s="2">
        <v>2.9</v>
      </c>
      <c r="P121" s="6">
        <v>0.28976467252622629</v>
      </c>
      <c r="Q121" s="6">
        <v>0.33779028852920479</v>
      </c>
      <c r="R121" s="6">
        <v>1.0645833333333334</v>
      </c>
      <c r="S121" s="21">
        <v>0.224</v>
      </c>
      <c r="T121" s="21">
        <v>0.47899999999999998</v>
      </c>
      <c r="U121" s="21">
        <v>0.29699999999999999</v>
      </c>
      <c r="V121" s="8">
        <v>2.6743494624138799</v>
      </c>
      <c r="W121" s="8">
        <v>6.1465898985906904</v>
      </c>
      <c r="X121" s="8">
        <v>12.846448877671101</v>
      </c>
      <c r="Y121" s="8">
        <v>3.1792762123757101</v>
      </c>
      <c r="Z121" s="8">
        <v>27.006709721461199</v>
      </c>
      <c r="AA121" s="8">
        <v>18.800639534361501</v>
      </c>
      <c r="AB121" s="8">
        <v>17.594991511798199</v>
      </c>
      <c r="AC121" s="8">
        <v>9.1682280766363409</v>
      </c>
      <c r="AD121" s="8">
        <v>9.6215788953660706</v>
      </c>
      <c r="AE121" s="8">
        <v>9.4390421356136205</v>
      </c>
      <c r="AF121" s="8">
        <v>9.5974885701197294</v>
      </c>
      <c r="AG121" s="8">
        <v>12.5082142440111</v>
      </c>
      <c r="AH121" s="8">
        <v>13.5267984658361</v>
      </c>
      <c r="AI121" s="8">
        <v>8.3865051063944502</v>
      </c>
      <c r="AJ121" s="8">
        <v>7.3645256038300202</v>
      </c>
      <c r="AK121" s="8">
        <v>6.9566068749943897</v>
      </c>
      <c r="AL121" s="8">
        <v>56.7191348321672</v>
      </c>
      <c r="AM121" s="8">
        <v>3.6043330249436401</v>
      </c>
      <c r="AN121" s="6">
        <v>7.0735015404514501</v>
      </c>
      <c r="AO121" s="6">
        <v>2.3758881174156299</v>
      </c>
      <c r="AP121" s="6">
        <v>9.5756617653663394</v>
      </c>
      <c r="AQ121" s="6">
        <v>4.9438521166611302</v>
      </c>
      <c r="AR121" s="6">
        <v>6.33575553978676</v>
      </c>
      <c r="AS121" s="6">
        <v>18.435727694891799</v>
      </c>
      <c r="AT121" s="6">
        <v>6.55758054809532</v>
      </c>
      <c r="AU121" s="6">
        <v>4.5449874697972703</v>
      </c>
      <c r="AV121" s="6">
        <v>4.8332629725772698</v>
      </c>
      <c r="AW121" s="6">
        <v>3.4297185869164899</v>
      </c>
      <c r="AX121" s="6">
        <v>4.6883976610288203</v>
      </c>
      <c r="AY121" s="6">
        <v>1.9838140320306099</v>
      </c>
      <c r="AZ121" s="6">
        <v>2.10717589889608</v>
      </c>
      <c r="BA121" s="6">
        <v>1.2321635483378399</v>
      </c>
      <c r="BB121" s="6">
        <v>1.47145000044911</v>
      </c>
      <c r="BC121" s="6">
        <v>0.56685020344737802</v>
      </c>
      <c r="BD121" s="6">
        <f>IF(Table3[[#This Row],[C26TT(S) ppm]]=0,"",Table3[[#This Row],[C24TET ppm]]/Table3[[#This Row],[C26TT(S) ppm]])</f>
        <v>0.39313300179875166</v>
      </c>
      <c r="BE121" s="22">
        <f t="shared" si="3"/>
        <v>0.74283731309373535</v>
      </c>
      <c r="BF121" s="6">
        <f>IF(SUM(Table3[[#This Row],[C31H (S) ppm]:[C35H (R) ppm]])=0,"",SUM(Table3[[#This Row],[C31H (S) ppm]:[C31H (R) ppm]])/SUM(Table3[[#This Row],[C31H (S) ppm]:[C35H (R) ppm]]))</f>
        <v>0.35341162907990503</v>
      </c>
      <c r="BG121" s="6">
        <f>IF(SUM(Table3[[#This Row],[C31H (S) ppm]:[C35H (R) ppm]])=0,"",SUM(Table3[[#This Row],[C32H (S) ppm]:[C32H (R) ppm]])/SUM(Table3[[#This Row],[C31H (S) ppm]:[C35H (R) ppm]]))</f>
        <v>0.26302327257006997</v>
      </c>
      <c r="BH121" s="6">
        <f>IF(SUM(Table3[[#This Row],[C31H (S) ppm]:[C35H (R) ppm]])=0,"",SUM(Table3[[#This Row],[C33H (S) ppm]:[C33H (R) ppm]])/SUM(Table3[[#This Row],[C31H (S) ppm]:[C35H (R) ppm]]))</f>
        <v>0.21238664786470818</v>
      </c>
      <c r="BI121" s="6">
        <f>IF(SUM(Table3[[#This Row],[C31H (S) ppm]:[C35H (R) ppm]])=0,"",SUM(Table3[[#This Row],[C34H (S) ppm]:[C34H (R) ppm]])/SUM(Table3[[#This Row],[C31H (S) ppm]:[C35H (R) ppm]]))</f>
        <v>0.10629625436167686</v>
      </c>
      <c r="BJ121" s="6">
        <f>IF(SUM(Table3[[#This Row],[C31H (S) ppm]:[C35H (R) ppm]])=0,"",SUM(Table3[[#This Row],[C35H (S) ppm]:[C35H (R) ppm]])/SUM(Table3[[#This Row],[C31H (S) ppm]:[C35H (R) ppm]]))</f>
        <v>6.4882196123640046E-2</v>
      </c>
      <c r="BK121" s="6">
        <f>IF(Table3[[#This Row],[C34H (S) ppm]]=0,"",Table3[[#This Row],[C35H (S) ppm]]/Table3[[#This Row],[C34H (S) ppm]])</f>
        <v>0.69830430445791547</v>
      </c>
      <c r="BL121" s="6">
        <f>Table3[[#This Row],[C35HHI]]</f>
        <v>6.4882196123640046E-2</v>
      </c>
      <c r="BM121" s="6">
        <f>IF(SUM(Table3[[#This Row],[C31H (S) ppm]:[C35H (R) ppm]])=0,"",Table3[[#This Row],[C29H ppm]]/Table3[[#This Row],[C30H ppm]])</f>
        <v>0.51940785434900838</v>
      </c>
      <c r="BN121" s="6">
        <f>IF(SUM(Table3[[#This Row],[C31H (S) ppm]:[C35H (R) ppm]])=0,"",SUM(Table3[[#This Row],[C31H (S) ppm]:[C35H (R) ppm]])/Table3[[#This Row],[C30H ppm]])</f>
        <v>1.7040499535193729</v>
      </c>
      <c r="BO121" s="21">
        <v>0.27401335158406698</v>
      </c>
      <c r="BP121" s="21">
        <v>0.22426990693655299</v>
      </c>
      <c r="BQ121" s="21">
        <v>0.50171674147937995</v>
      </c>
      <c r="BR121" s="6">
        <v>3.5206539622112502E-2</v>
      </c>
      <c r="BS121" s="6">
        <v>0.28625565888343202</v>
      </c>
      <c r="BT121" s="6">
        <v>0.12750916481969726</v>
      </c>
      <c r="BU121" s="6">
        <v>0.54063379160252667</v>
      </c>
      <c r="BV121" s="6">
        <v>0.73658245146426027</v>
      </c>
      <c r="BW121" s="6">
        <v>0.88170523436201986</v>
      </c>
      <c r="BX121" s="7">
        <v>0.28247991967871483</v>
      </c>
      <c r="BY121" s="7">
        <v>0.62884036144578315</v>
      </c>
      <c r="BZ121" s="7">
        <v>8.8679718875501995E-2</v>
      </c>
      <c r="CA121" s="21">
        <v>0.86294465445381408</v>
      </c>
      <c r="CB121" s="6">
        <v>0.68058770252591316</v>
      </c>
      <c r="CC121" s="8">
        <v>114.07415217056801</v>
      </c>
      <c r="CD121" s="8">
        <v>33.696485494088684</v>
      </c>
      <c r="CE121" s="6">
        <v>1.5400221320545924</v>
      </c>
      <c r="CF121" s="6">
        <v>3.7044211148898425</v>
      </c>
      <c r="CG121" s="6">
        <v>2.2261418162431137</v>
      </c>
      <c r="CH121" s="8">
        <v>8.0348510298119997</v>
      </c>
      <c r="CI121" s="8">
        <v>7.6976708733416599</v>
      </c>
      <c r="CJ121" s="6">
        <v>-34.423000000000002</v>
      </c>
      <c r="CK121" s="6">
        <v>-34.103999999999999</v>
      </c>
      <c r="CL121" s="6">
        <v>-31.637</v>
      </c>
      <c r="CM121" s="6">
        <v>-33.076000000000001</v>
      </c>
      <c r="CN121" s="6">
        <v>-31.436</v>
      </c>
      <c r="CO121" s="6">
        <v>-31.143999999999998</v>
      </c>
      <c r="CP121" s="6">
        <v>-32.674999999999997</v>
      </c>
      <c r="CQ121" s="6">
        <v>-26.946999999999999</v>
      </c>
      <c r="CR121" s="6">
        <v>-30.87</v>
      </c>
      <c r="CS121" s="6">
        <v>-30.361000000000001</v>
      </c>
      <c r="CT121" s="6">
        <v>-32.218000000000004</v>
      </c>
      <c r="CU121" s="6">
        <v>-30.54</v>
      </c>
      <c r="CV121" s="6">
        <v>-31.1</v>
      </c>
      <c r="CW121" s="6">
        <v>-25.68</v>
      </c>
      <c r="CX121" s="6">
        <v>-26.457000000000001</v>
      </c>
      <c r="CY121" s="6">
        <v>-24.324999999999999</v>
      </c>
      <c r="CZ121" s="6">
        <v>-31.783999999999999</v>
      </c>
      <c r="DA121" s="6">
        <v>-29.2</v>
      </c>
      <c r="DB121" s="6">
        <v>-31.033999999999999</v>
      </c>
      <c r="DC121" s="6">
        <v>-31.431999999999999</v>
      </c>
      <c r="DD121" s="6">
        <v>-31.567</v>
      </c>
      <c r="DE121" s="6">
        <v>-31</v>
      </c>
      <c r="DF121" s="6">
        <v>-31</v>
      </c>
      <c r="DG121" s="6">
        <v>-31.169</v>
      </c>
      <c r="DH121" s="6">
        <v>-30.699000000000002</v>
      </c>
      <c r="DI121" s="6">
        <v>-30.861000000000001</v>
      </c>
      <c r="DJ121" s="6">
        <v>-31.1</v>
      </c>
      <c r="DK121" s="6">
        <v>-31.059000000000001</v>
      </c>
    </row>
    <row r="122" spans="1:115" x14ac:dyDescent="0.3">
      <c r="A122" s="1">
        <v>120</v>
      </c>
      <c r="B122" s="2" t="s">
        <v>138</v>
      </c>
      <c r="C122" s="2">
        <v>3505123703</v>
      </c>
      <c r="D122" s="2" t="s">
        <v>139</v>
      </c>
      <c r="E122" s="2" t="s">
        <v>137</v>
      </c>
      <c r="F122" s="2" t="s">
        <v>55</v>
      </c>
      <c r="G122" s="2" t="s">
        <v>277</v>
      </c>
      <c r="H122" s="2">
        <v>35.131758300000001</v>
      </c>
      <c r="I122" s="2">
        <v>-97.956193900000002</v>
      </c>
      <c r="J122" s="3">
        <v>14171</v>
      </c>
      <c r="K122" s="3">
        <v>4319.3206617817386</v>
      </c>
      <c r="L122" s="2">
        <v>57</v>
      </c>
      <c r="M122" s="3">
        <v>83170</v>
      </c>
      <c r="N122" s="5"/>
      <c r="O122" s="2">
        <v>16.100000000000001</v>
      </c>
      <c r="P122" s="6">
        <v>0.21985815602836881</v>
      </c>
      <c r="Q122" s="6">
        <v>0.10864197530864199</v>
      </c>
      <c r="R122" s="6">
        <v>3.5227272727272725</v>
      </c>
      <c r="S122" s="21"/>
      <c r="T122" s="21"/>
      <c r="U122" s="21"/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8">
        <v>0</v>
      </c>
      <c r="AG122" s="8">
        <v>0</v>
      </c>
      <c r="AH122" s="8">
        <v>0</v>
      </c>
      <c r="AI122" s="8">
        <v>0</v>
      </c>
      <c r="AJ122" s="8">
        <v>0</v>
      </c>
      <c r="AK122" s="8">
        <v>0</v>
      </c>
      <c r="AL122" s="8">
        <v>0</v>
      </c>
      <c r="AM122" s="8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 t="str">
        <f>IF(Table3[[#This Row],[C26TT(S) ppm]]=0,"",Table3[[#This Row],[C24TET ppm]]/Table3[[#This Row],[C26TT(S) ppm]])</f>
        <v/>
      </c>
      <c r="BE122" s="22" t="str">
        <f t="shared" si="3"/>
        <v/>
      </c>
      <c r="BF122" s="6" t="str">
        <f>IF(SUM(Table3[[#This Row],[C31H (S) ppm]:[C35H (R) ppm]])=0,"",SUM(Table3[[#This Row],[C31H (S) ppm]:[C31H (R) ppm]])/SUM(Table3[[#This Row],[C31H (S) ppm]:[C35H (R) ppm]]))</f>
        <v/>
      </c>
      <c r="BG122" s="6" t="str">
        <f>IF(SUM(Table3[[#This Row],[C31H (S) ppm]:[C35H (R) ppm]])=0,"",SUM(Table3[[#This Row],[C32H (S) ppm]:[C32H (R) ppm]])/SUM(Table3[[#This Row],[C31H (S) ppm]:[C35H (R) ppm]]))</f>
        <v/>
      </c>
      <c r="BH122" s="6" t="str">
        <f>IF(SUM(Table3[[#This Row],[C31H (S) ppm]:[C35H (R) ppm]])=0,"",SUM(Table3[[#This Row],[C33H (S) ppm]:[C33H (R) ppm]])/SUM(Table3[[#This Row],[C31H (S) ppm]:[C35H (R) ppm]]))</f>
        <v/>
      </c>
      <c r="BI122" s="6" t="str">
        <f>IF(SUM(Table3[[#This Row],[C31H (S) ppm]:[C35H (R) ppm]])=0,"",SUM(Table3[[#This Row],[C34H (S) ppm]:[C34H (R) ppm]])/SUM(Table3[[#This Row],[C31H (S) ppm]:[C35H (R) ppm]]))</f>
        <v/>
      </c>
      <c r="BJ122" s="6" t="str">
        <f>IF(SUM(Table3[[#This Row],[C31H (S) ppm]:[C35H (R) ppm]])=0,"",SUM(Table3[[#This Row],[C35H (S) ppm]:[C35H (R) ppm]])/SUM(Table3[[#This Row],[C31H (S) ppm]:[C35H (R) ppm]]))</f>
        <v/>
      </c>
      <c r="BK122" s="6" t="str">
        <f>IF(Table3[[#This Row],[C34H (S) ppm]]=0,"",Table3[[#This Row],[C35H (S) ppm]]/Table3[[#This Row],[C34H (S) ppm]])</f>
        <v/>
      </c>
      <c r="BL122" s="6" t="str">
        <f>Table3[[#This Row],[C35HHI]]</f>
        <v/>
      </c>
      <c r="BM122" s="6" t="str">
        <f>IF(SUM(Table3[[#This Row],[C31H (S) ppm]:[C35H (R) ppm]])=0,"",Table3[[#This Row],[C29H ppm]]/Table3[[#This Row],[C30H ppm]])</f>
        <v/>
      </c>
      <c r="BN122" s="6" t="str">
        <f>IF(SUM(Table3[[#This Row],[C31H (S) ppm]:[C35H (R) ppm]])=0,"",SUM(Table3[[#This Row],[C31H (S) ppm]:[C35H (R) ppm]])/Table3[[#This Row],[C30H ppm]])</f>
        <v/>
      </c>
      <c r="BO122" s="21"/>
      <c r="BP122" s="21"/>
      <c r="BQ122" s="21"/>
      <c r="BR122" s="6"/>
      <c r="BS122" s="6"/>
      <c r="BT122" s="6">
        <v>5.1502137380168372E-2</v>
      </c>
      <c r="BU122" s="6">
        <v>0.84653669758593753</v>
      </c>
      <c r="BV122" s="6">
        <v>1.1145289923100099</v>
      </c>
      <c r="BW122" s="6">
        <v>0.96680127591257325</v>
      </c>
      <c r="BX122" s="7">
        <v>0.31942729677854442</v>
      </c>
      <c r="BY122" s="7">
        <v>0.51220625616019089</v>
      </c>
      <c r="BZ122" s="7">
        <v>0.16836644706126472</v>
      </c>
      <c r="CA122" s="21">
        <v>1.0459407799872573</v>
      </c>
      <c r="CB122" s="6">
        <v>0.93133776792313372</v>
      </c>
      <c r="CC122" s="8">
        <v>128.38502719498538</v>
      </c>
      <c r="CD122" s="8">
        <v>31.267179246836484</v>
      </c>
      <c r="CE122" s="6">
        <v>11.236723285314985</v>
      </c>
      <c r="CF122" s="6">
        <v>1.9589318308070789</v>
      </c>
      <c r="CG122" s="6">
        <v>1.6035143562426917</v>
      </c>
      <c r="CH122" s="8">
        <v>0</v>
      </c>
      <c r="CI122" s="8">
        <v>18.4982075555473</v>
      </c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</row>
    <row r="123" spans="1:115" x14ac:dyDescent="0.3">
      <c r="A123" s="1">
        <v>121</v>
      </c>
      <c r="B123" s="2" t="s">
        <v>140</v>
      </c>
      <c r="C123" s="2">
        <v>3505124235</v>
      </c>
      <c r="D123" s="2" t="s">
        <v>139</v>
      </c>
      <c r="E123" s="2" t="s">
        <v>137</v>
      </c>
      <c r="F123" s="2" t="s">
        <v>55</v>
      </c>
      <c r="G123" s="2" t="s">
        <v>277</v>
      </c>
      <c r="H123" s="2">
        <v>35.073475526999999</v>
      </c>
      <c r="I123" s="2">
        <v>-97.890383056000005</v>
      </c>
      <c r="J123" s="3">
        <v>14504</v>
      </c>
      <c r="K123" s="3">
        <v>4420.8190585337898</v>
      </c>
      <c r="L123" s="2">
        <v>49</v>
      </c>
      <c r="M123" s="3">
        <v>32689</v>
      </c>
      <c r="N123" s="5"/>
      <c r="O123" s="2">
        <v>35.9</v>
      </c>
      <c r="P123" s="6">
        <v>0.35839457320520068</v>
      </c>
      <c r="Q123" s="6">
        <v>0.34654234654234656</v>
      </c>
      <c r="R123" s="6">
        <v>1.4215246636771299</v>
      </c>
      <c r="S123" s="21">
        <v>0.14799999999999999</v>
      </c>
      <c r="T123" s="21">
        <v>0.54600000000000004</v>
      </c>
      <c r="U123" s="21">
        <v>0.30599999999999999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8">
        <v>0</v>
      </c>
      <c r="AC123" s="8">
        <v>0</v>
      </c>
      <c r="AD123" s="8">
        <v>0</v>
      </c>
      <c r="AE123" s="8">
        <v>0</v>
      </c>
      <c r="AF123" s="8">
        <v>0</v>
      </c>
      <c r="AG123" s="8">
        <v>0</v>
      </c>
      <c r="AH123" s="8">
        <v>0</v>
      </c>
      <c r="AI123" s="8">
        <v>0</v>
      </c>
      <c r="AJ123" s="8">
        <v>0</v>
      </c>
      <c r="AK123" s="8">
        <v>0</v>
      </c>
      <c r="AL123" s="8">
        <v>0</v>
      </c>
      <c r="AM123" s="8">
        <v>0</v>
      </c>
      <c r="AN123" s="6">
        <v>0</v>
      </c>
      <c r="AO123" s="6">
        <v>0</v>
      </c>
      <c r="AP123" s="6">
        <v>0</v>
      </c>
      <c r="AQ123" s="6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0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6" t="str">
        <f>IF(Table3[[#This Row],[C26TT(S) ppm]]=0,"",Table3[[#This Row],[C24TET ppm]]/Table3[[#This Row],[C26TT(S) ppm]])</f>
        <v/>
      </c>
      <c r="BE123" s="22" t="str">
        <f t="shared" si="3"/>
        <v/>
      </c>
      <c r="BF123" s="6" t="str">
        <f>IF(SUM(Table3[[#This Row],[C31H (S) ppm]:[C35H (R) ppm]])=0,"",SUM(Table3[[#This Row],[C31H (S) ppm]:[C31H (R) ppm]])/SUM(Table3[[#This Row],[C31H (S) ppm]:[C35H (R) ppm]]))</f>
        <v/>
      </c>
      <c r="BG123" s="6" t="str">
        <f>IF(SUM(Table3[[#This Row],[C31H (S) ppm]:[C35H (R) ppm]])=0,"",SUM(Table3[[#This Row],[C32H (S) ppm]:[C32H (R) ppm]])/SUM(Table3[[#This Row],[C31H (S) ppm]:[C35H (R) ppm]]))</f>
        <v/>
      </c>
      <c r="BH123" s="6" t="str">
        <f>IF(SUM(Table3[[#This Row],[C31H (S) ppm]:[C35H (R) ppm]])=0,"",SUM(Table3[[#This Row],[C33H (S) ppm]:[C33H (R) ppm]])/SUM(Table3[[#This Row],[C31H (S) ppm]:[C35H (R) ppm]]))</f>
        <v/>
      </c>
      <c r="BI123" s="6" t="str">
        <f>IF(SUM(Table3[[#This Row],[C31H (S) ppm]:[C35H (R) ppm]])=0,"",SUM(Table3[[#This Row],[C34H (S) ppm]:[C34H (R) ppm]])/SUM(Table3[[#This Row],[C31H (S) ppm]:[C35H (R) ppm]]))</f>
        <v/>
      </c>
      <c r="BJ123" s="6" t="str">
        <f>IF(SUM(Table3[[#This Row],[C31H (S) ppm]:[C35H (R) ppm]])=0,"",SUM(Table3[[#This Row],[C35H (S) ppm]:[C35H (R) ppm]])/SUM(Table3[[#This Row],[C31H (S) ppm]:[C35H (R) ppm]]))</f>
        <v/>
      </c>
      <c r="BK123" s="6" t="str">
        <f>IF(Table3[[#This Row],[C34H (S) ppm]]=0,"",Table3[[#This Row],[C35H (S) ppm]]/Table3[[#This Row],[C34H (S) ppm]])</f>
        <v/>
      </c>
      <c r="BL123" s="6" t="str">
        <f>Table3[[#This Row],[C35HHI]]</f>
        <v/>
      </c>
      <c r="BM123" s="6" t="str">
        <f>IF(SUM(Table3[[#This Row],[C31H (S) ppm]:[C35H (R) ppm]])=0,"",Table3[[#This Row],[C29H ppm]]/Table3[[#This Row],[C30H ppm]])</f>
        <v/>
      </c>
      <c r="BN123" s="6" t="str">
        <f>IF(SUM(Table3[[#This Row],[C31H (S) ppm]:[C35H (R) ppm]])=0,"",SUM(Table3[[#This Row],[C31H (S) ppm]:[C35H (R) ppm]])/Table3[[#This Row],[C30H ppm]])</f>
        <v/>
      </c>
      <c r="BO123" s="21"/>
      <c r="BP123" s="21"/>
      <c r="BQ123" s="21"/>
      <c r="BR123" s="6"/>
      <c r="BS123" s="6"/>
      <c r="BT123" s="6">
        <v>4.5286494927579649E-2</v>
      </c>
      <c r="BU123" s="6">
        <v>0.92990276234818314</v>
      </c>
      <c r="BV123" s="6">
        <v>1.1311626539626909</v>
      </c>
      <c r="BW123" s="6">
        <v>0.97573238508797033</v>
      </c>
      <c r="BX123" s="7">
        <v>0.31644772241105529</v>
      </c>
      <c r="BY123" s="7">
        <v>0.52347143663302664</v>
      </c>
      <c r="BZ123" s="7">
        <v>0.16008084095591804</v>
      </c>
      <c r="CA123" s="21">
        <v>1.0037866543523435</v>
      </c>
      <c r="CB123" s="6">
        <v>0.88722258567762069</v>
      </c>
      <c r="CC123" s="8">
        <v>127.49247798775095</v>
      </c>
      <c r="CD123" s="8">
        <v>32.809646799480149</v>
      </c>
      <c r="CE123" s="6">
        <v>8.9097172725112852</v>
      </c>
      <c r="CF123" s="6">
        <v>2.2625070901871811</v>
      </c>
      <c r="CG123" s="6">
        <v>1.6542114212250654</v>
      </c>
      <c r="CH123" s="8">
        <v>0</v>
      </c>
      <c r="CI123" s="8">
        <v>12.3802835406743</v>
      </c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</row>
    <row r="124" spans="1:115" x14ac:dyDescent="0.3">
      <c r="A124" s="1">
        <v>122</v>
      </c>
      <c r="B124" s="2" t="s">
        <v>141</v>
      </c>
      <c r="C124" s="2">
        <v>3505124236</v>
      </c>
      <c r="D124" s="2" t="s">
        <v>139</v>
      </c>
      <c r="E124" s="2" t="s">
        <v>137</v>
      </c>
      <c r="F124" s="2" t="s">
        <v>9</v>
      </c>
      <c r="G124" s="2" t="s">
        <v>277</v>
      </c>
      <c r="H124" s="2">
        <v>35.073475275</v>
      </c>
      <c r="I124" s="2">
        <v>-97.890215960999996</v>
      </c>
      <c r="J124" s="3">
        <v>14150</v>
      </c>
      <c r="K124" s="3">
        <v>4312.9198619865647</v>
      </c>
      <c r="L124" s="2">
        <v>49</v>
      </c>
      <c r="M124" s="3">
        <v>17294</v>
      </c>
      <c r="N124" s="5"/>
      <c r="O124" s="2">
        <v>20.8</v>
      </c>
      <c r="P124" s="6">
        <v>0.37847730600292828</v>
      </c>
      <c r="Q124" s="6">
        <v>0.35717761557177619</v>
      </c>
      <c r="R124" s="6">
        <v>1.4087193460490464</v>
      </c>
      <c r="S124" s="21">
        <v>0.20200000000000001</v>
      </c>
      <c r="T124" s="21">
        <v>0.47199999999999998</v>
      </c>
      <c r="U124" s="21">
        <v>0.32700000000000001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8">
        <v>0</v>
      </c>
      <c r="AF124" s="8">
        <v>0</v>
      </c>
      <c r="AG124" s="8">
        <v>0</v>
      </c>
      <c r="AH124" s="8">
        <v>0</v>
      </c>
      <c r="AI124" s="8">
        <v>0</v>
      </c>
      <c r="AJ124" s="8">
        <v>0</v>
      </c>
      <c r="AK124" s="8">
        <v>0</v>
      </c>
      <c r="AL124" s="8">
        <v>0</v>
      </c>
      <c r="AM124" s="8">
        <v>0</v>
      </c>
      <c r="AN124" s="6">
        <v>0</v>
      </c>
      <c r="AO124" s="6">
        <v>0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 t="str">
        <f>IF(Table3[[#This Row],[C26TT(S) ppm]]=0,"",Table3[[#This Row],[C24TET ppm]]/Table3[[#This Row],[C26TT(S) ppm]])</f>
        <v/>
      </c>
      <c r="BE124" s="22" t="str">
        <f t="shared" si="3"/>
        <v/>
      </c>
      <c r="BF124" s="6" t="str">
        <f>IF(SUM(Table3[[#This Row],[C31H (S) ppm]:[C35H (R) ppm]])=0,"",SUM(Table3[[#This Row],[C31H (S) ppm]:[C31H (R) ppm]])/SUM(Table3[[#This Row],[C31H (S) ppm]:[C35H (R) ppm]]))</f>
        <v/>
      </c>
      <c r="BG124" s="6" t="str">
        <f>IF(SUM(Table3[[#This Row],[C31H (S) ppm]:[C35H (R) ppm]])=0,"",SUM(Table3[[#This Row],[C32H (S) ppm]:[C32H (R) ppm]])/SUM(Table3[[#This Row],[C31H (S) ppm]:[C35H (R) ppm]]))</f>
        <v/>
      </c>
      <c r="BH124" s="6" t="str">
        <f>IF(SUM(Table3[[#This Row],[C31H (S) ppm]:[C35H (R) ppm]])=0,"",SUM(Table3[[#This Row],[C33H (S) ppm]:[C33H (R) ppm]])/SUM(Table3[[#This Row],[C31H (S) ppm]:[C35H (R) ppm]]))</f>
        <v/>
      </c>
      <c r="BI124" s="6" t="str">
        <f>IF(SUM(Table3[[#This Row],[C31H (S) ppm]:[C35H (R) ppm]])=0,"",SUM(Table3[[#This Row],[C34H (S) ppm]:[C34H (R) ppm]])/SUM(Table3[[#This Row],[C31H (S) ppm]:[C35H (R) ppm]]))</f>
        <v/>
      </c>
      <c r="BJ124" s="6" t="str">
        <f>IF(SUM(Table3[[#This Row],[C31H (S) ppm]:[C35H (R) ppm]])=0,"",SUM(Table3[[#This Row],[C35H (S) ppm]:[C35H (R) ppm]])/SUM(Table3[[#This Row],[C31H (S) ppm]:[C35H (R) ppm]]))</f>
        <v/>
      </c>
      <c r="BK124" s="6" t="str">
        <f>IF(Table3[[#This Row],[C34H (S) ppm]]=0,"",Table3[[#This Row],[C35H (S) ppm]]/Table3[[#This Row],[C34H (S) ppm]])</f>
        <v/>
      </c>
      <c r="BL124" s="6" t="str">
        <f>Table3[[#This Row],[C35HHI]]</f>
        <v/>
      </c>
      <c r="BM124" s="6" t="str">
        <f>IF(SUM(Table3[[#This Row],[C31H (S) ppm]:[C35H (R) ppm]])=0,"",Table3[[#This Row],[C29H ppm]]/Table3[[#This Row],[C30H ppm]])</f>
        <v/>
      </c>
      <c r="BN124" s="6" t="str">
        <f>IF(SUM(Table3[[#This Row],[C31H (S) ppm]:[C35H (R) ppm]])=0,"",SUM(Table3[[#This Row],[C31H (S) ppm]:[C35H (R) ppm]])/Table3[[#This Row],[C30H ppm]])</f>
        <v/>
      </c>
      <c r="BO124" s="21"/>
      <c r="BP124" s="21"/>
      <c r="BQ124" s="21"/>
      <c r="BR124" s="6"/>
      <c r="BS124" s="6"/>
      <c r="BT124" s="6">
        <v>5.3995929771435809E-2</v>
      </c>
      <c r="BU124" s="6">
        <v>0.97162629757785457</v>
      </c>
      <c r="BV124" s="6">
        <v>1.0454985274901856</v>
      </c>
      <c r="BW124" s="6">
        <v>0.96967607901407515</v>
      </c>
      <c r="BX124" s="7">
        <v>0.36033424030212469</v>
      </c>
      <c r="BY124" s="7">
        <v>0.46410039103736417</v>
      </c>
      <c r="BZ124" s="7">
        <v>0.17556536866051117</v>
      </c>
      <c r="CA124" s="21">
        <v>1.021215978662787</v>
      </c>
      <c r="CB124" s="6">
        <v>0.92199098621420994</v>
      </c>
      <c r="CC124" s="8">
        <v>128.98748183246411</v>
      </c>
      <c r="CD124" s="8">
        <v>30.497015173276274</v>
      </c>
      <c r="CE124" s="6">
        <v>6.8088753228457382</v>
      </c>
      <c r="CF124" s="6">
        <v>2.2438358133850911</v>
      </c>
      <c r="CG124" s="6">
        <v>1.2879719414070558</v>
      </c>
      <c r="CH124" s="8">
        <v>0</v>
      </c>
      <c r="CI124" s="8">
        <v>11.240982972973001</v>
      </c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</row>
    <row r="125" spans="1:115" x14ac:dyDescent="0.3">
      <c r="A125" s="1">
        <v>123</v>
      </c>
      <c r="B125" s="2" t="s">
        <v>142</v>
      </c>
      <c r="C125" s="2">
        <v>3505124059</v>
      </c>
      <c r="D125" s="2" t="s">
        <v>139</v>
      </c>
      <c r="E125" s="2" t="s">
        <v>137</v>
      </c>
      <c r="F125" s="2" t="s">
        <v>143</v>
      </c>
      <c r="G125" s="2" t="s">
        <v>276</v>
      </c>
      <c r="H125" s="2">
        <v>35.060346799999998</v>
      </c>
      <c r="I125" s="2">
        <v>-97.737789800000002</v>
      </c>
      <c r="J125" s="3">
        <v>11387</v>
      </c>
      <c r="K125" s="3">
        <v>3470.7574889357602</v>
      </c>
      <c r="L125" s="2">
        <v>44</v>
      </c>
      <c r="M125" s="2">
        <v>730</v>
      </c>
      <c r="N125" s="5"/>
      <c r="O125" s="2">
        <v>8.6999999999999993</v>
      </c>
      <c r="P125" s="6">
        <v>0.69413680781758957</v>
      </c>
      <c r="Q125" s="6">
        <v>0.58139534883720922</v>
      </c>
      <c r="R125" s="6">
        <v>1.2722388059701493</v>
      </c>
      <c r="S125" s="21">
        <v>0.38100000000000001</v>
      </c>
      <c r="T125" s="21">
        <v>0.29399999999999998</v>
      </c>
      <c r="U125" s="21">
        <v>0.32500000000000001</v>
      </c>
      <c r="V125" s="8">
        <v>4.7223659204451804</v>
      </c>
      <c r="W125" s="8">
        <v>5.0456225445021099</v>
      </c>
      <c r="X125" s="8">
        <v>19.7367503428327</v>
      </c>
      <c r="Y125" s="8">
        <v>8.6622107969151703</v>
      </c>
      <c r="Z125" s="8">
        <v>52.340714414847398</v>
      </c>
      <c r="AA125" s="8">
        <v>45.873677062618199</v>
      </c>
      <c r="AB125" s="8">
        <v>43.663645623426397</v>
      </c>
      <c r="AC125" s="8">
        <v>30.176586841397398</v>
      </c>
      <c r="AD125" s="8">
        <v>30.917391208490798</v>
      </c>
      <c r="AE125" s="8">
        <v>41.070735095045102</v>
      </c>
      <c r="AF125" s="8">
        <v>44.720277617323703</v>
      </c>
      <c r="AG125" s="8">
        <v>38.193236825744002</v>
      </c>
      <c r="AH125" s="8">
        <v>37.7747366471623</v>
      </c>
      <c r="AI125" s="8">
        <v>35.289070361175902</v>
      </c>
      <c r="AJ125" s="8">
        <v>31.3915136229149</v>
      </c>
      <c r="AK125" s="8">
        <v>28.7521242399256</v>
      </c>
      <c r="AL125" s="8">
        <v>301.81825236896299</v>
      </c>
      <c r="AM125" s="8">
        <v>2.2740351078324599</v>
      </c>
      <c r="AN125" s="6">
        <v>14.708271638145</v>
      </c>
      <c r="AO125" s="6">
        <v>2.1464087447693201</v>
      </c>
      <c r="AP125" s="6">
        <v>4.0133729005630796</v>
      </c>
      <c r="AQ125" s="6">
        <v>4.31758081371507</v>
      </c>
      <c r="AR125" s="6">
        <v>13.6718312778069</v>
      </c>
      <c r="AS125" s="6">
        <v>14.181574781623301</v>
      </c>
      <c r="AT125" s="6">
        <v>0</v>
      </c>
      <c r="AU125" s="6">
        <v>0</v>
      </c>
      <c r="AV125" s="6">
        <v>0</v>
      </c>
      <c r="AW125" s="6">
        <v>0</v>
      </c>
      <c r="AX125" s="6">
        <v>0</v>
      </c>
      <c r="AY125" s="6">
        <v>0</v>
      </c>
      <c r="AZ125" s="6">
        <v>0</v>
      </c>
      <c r="BA125" s="6">
        <v>0</v>
      </c>
      <c r="BB125" s="6">
        <v>0</v>
      </c>
      <c r="BC125" s="6">
        <v>0</v>
      </c>
      <c r="BD125" s="6">
        <f>IF(Table3[[#This Row],[C26TT(S) ppm]]=0,"",Table3[[#This Row],[C24TET ppm]]/Table3[[#This Row],[C26TT(S) ppm]])</f>
        <v>7.5357598252723909E-2</v>
      </c>
      <c r="BE125" s="22">
        <f t="shared" si="3"/>
        <v>0.93783428369852062</v>
      </c>
      <c r="BF125" s="6" t="str">
        <f>IF(SUM(Table3[[#This Row],[C31H (S) ppm]:[C35H (R) ppm]])=0,"",SUM(Table3[[#This Row],[C31H (S) ppm]:[C31H (R) ppm]])/SUM(Table3[[#This Row],[C31H (S) ppm]:[C35H (R) ppm]]))</f>
        <v/>
      </c>
      <c r="BG125" s="6" t="str">
        <f>IF(SUM(Table3[[#This Row],[C31H (S) ppm]:[C35H (R) ppm]])=0,"",SUM(Table3[[#This Row],[C32H (S) ppm]:[C32H (R) ppm]])/SUM(Table3[[#This Row],[C31H (S) ppm]:[C35H (R) ppm]]))</f>
        <v/>
      </c>
      <c r="BH125" s="6" t="str">
        <f>IF(SUM(Table3[[#This Row],[C31H (S) ppm]:[C35H (R) ppm]])=0,"",SUM(Table3[[#This Row],[C33H (S) ppm]:[C33H (R) ppm]])/SUM(Table3[[#This Row],[C31H (S) ppm]:[C35H (R) ppm]]))</f>
        <v/>
      </c>
      <c r="BI125" s="6" t="str">
        <f>IF(SUM(Table3[[#This Row],[C31H (S) ppm]:[C35H (R) ppm]])=0,"",SUM(Table3[[#This Row],[C34H (S) ppm]:[C34H (R) ppm]])/SUM(Table3[[#This Row],[C31H (S) ppm]:[C35H (R) ppm]]))</f>
        <v/>
      </c>
      <c r="BJ125" s="6" t="str">
        <f>IF(SUM(Table3[[#This Row],[C31H (S) ppm]:[C35H (R) ppm]])=0,"",SUM(Table3[[#This Row],[C35H (S) ppm]:[C35H (R) ppm]])/SUM(Table3[[#This Row],[C31H (S) ppm]:[C35H (R) ppm]]))</f>
        <v/>
      </c>
      <c r="BK125" s="6" t="str">
        <f>IF(Table3[[#This Row],[C34H (S) ppm]]=0,"",Table3[[#This Row],[C35H (S) ppm]]/Table3[[#This Row],[C34H (S) ppm]])</f>
        <v/>
      </c>
      <c r="BL125" s="6" t="str">
        <f>Table3[[#This Row],[C35HHI]]</f>
        <v/>
      </c>
      <c r="BM125" s="6" t="str">
        <f>IF(SUM(Table3[[#This Row],[C31H (S) ppm]:[C35H (R) ppm]])=0,"",Table3[[#This Row],[C29H ppm]]/Table3[[#This Row],[C30H ppm]])</f>
        <v/>
      </c>
      <c r="BN125" s="6" t="str">
        <f>IF(SUM(Table3[[#This Row],[C31H (S) ppm]:[C35H (R) ppm]])=0,"",SUM(Table3[[#This Row],[C31H (S) ppm]:[C35H (R) ppm]])/Table3[[#This Row],[C30H ppm]])</f>
        <v/>
      </c>
      <c r="BO125" s="21">
        <v>0.37708002060424201</v>
      </c>
      <c r="BP125" s="21">
        <v>0.25015117242614898</v>
      </c>
      <c r="BQ125" s="21">
        <v>0.37276880696960901</v>
      </c>
      <c r="BR125" s="6">
        <v>9.8160004847407695E-2</v>
      </c>
      <c r="BS125" s="6">
        <v>0.41676323164816198</v>
      </c>
      <c r="BT125" s="6">
        <v>5.4526649397662219E-2</v>
      </c>
      <c r="BU125" s="6">
        <v>0.63229307149477698</v>
      </c>
      <c r="BV125" s="6">
        <v>0.83942834529187582</v>
      </c>
      <c r="BW125" s="6">
        <v>0.91543169429380034</v>
      </c>
      <c r="BX125" s="7">
        <v>0.53447747471651852</v>
      </c>
      <c r="BY125" s="7">
        <v>0.39414989614192802</v>
      </c>
      <c r="BZ125" s="7">
        <v>7.1372629141553443E-2</v>
      </c>
      <c r="CA125" s="21">
        <v>0.90383994837044201</v>
      </c>
      <c r="CB125" s="6">
        <v>0.76677535610090952</v>
      </c>
      <c r="CC125" s="8">
        <v>123.24043367479607</v>
      </c>
      <c r="CD125" s="8">
        <v>20.019370795067367</v>
      </c>
      <c r="CE125" s="6">
        <v>0.99200231258431304</v>
      </c>
      <c r="CF125" s="6">
        <v>2.5906445837063563</v>
      </c>
      <c r="CG125" s="6">
        <v>0.73744903160040776</v>
      </c>
      <c r="CH125" s="8">
        <v>4.7783691305057197</v>
      </c>
      <c r="CI125" s="8">
        <v>8.2579784837755206</v>
      </c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</row>
    <row r="126" spans="1:115" x14ac:dyDescent="0.3">
      <c r="A126" s="1">
        <v>124</v>
      </c>
      <c r="B126" s="2" t="s">
        <v>144</v>
      </c>
      <c r="C126" s="2">
        <v>3505123947</v>
      </c>
      <c r="D126" s="2" t="s">
        <v>139</v>
      </c>
      <c r="E126" s="2" t="s">
        <v>137</v>
      </c>
      <c r="F126" s="2" t="s">
        <v>143</v>
      </c>
      <c r="G126" s="2" t="s">
        <v>276</v>
      </c>
      <c r="H126" s="2">
        <v>35.058507499999997</v>
      </c>
      <c r="I126" s="2">
        <v>-97.808027499999994</v>
      </c>
      <c r="J126" s="3">
        <v>11901</v>
      </c>
      <c r="K126" s="3">
        <v>3627.4246839224102</v>
      </c>
      <c r="L126" s="2">
        <v>45</v>
      </c>
      <c r="M126" s="3">
        <v>1208</v>
      </c>
      <c r="N126" s="5"/>
      <c r="O126" s="2">
        <v>3.6</v>
      </c>
      <c r="P126" s="6">
        <v>0.55241635687732338</v>
      </c>
      <c r="Q126" s="6">
        <v>0.5923045435939418</v>
      </c>
      <c r="R126" s="6">
        <v>1.0269523151347617</v>
      </c>
      <c r="S126" s="21">
        <v>0.4</v>
      </c>
      <c r="T126" s="21">
        <v>0.29599999999999999</v>
      </c>
      <c r="U126" s="21">
        <v>0.30399999999999999</v>
      </c>
      <c r="V126" s="8">
        <v>2.45760128478025</v>
      </c>
      <c r="W126" s="8">
        <v>2.9584120069000202</v>
      </c>
      <c r="X126" s="8">
        <v>10.7699444161488</v>
      </c>
      <c r="Y126" s="8">
        <v>2.6483290696119801</v>
      </c>
      <c r="Z126" s="8">
        <v>29.867861805059398</v>
      </c>
      <c r="AA126" s="8">
        <v>30.863690371020301</v>
      </c>
      <c r="AB126" s="8">
        <v>29.777908242356499</v>
      </c>
      <c r="AC126" s="8">
        <v>17.613191756157399</v>
      </c>
      <c r="AD126" s="8">
        <v>18.000330904509202</v>
      </c>
      <c r="AE126" s="8">
        <v>21.189692945420401</v>
      </c>
      <c r="AF126" s="8">
        <v>21.589729445411301</v>
      </c>
      <c r="AG126" s="8">
        <v>26.403501995302001</v>
      </c>
      <c r="AH126" s="8">
        <v>26.1530966342421</v>
      </c>
      <c r="AI126" s="8">
        <v>20.470610941748198</v>
      </c>
      <c r="AJ126" s="8">
        <v>16.962203397155701</v>
      </c>
      <c r="AK126" s="8">
        <v>16.857603689371199</v>
      </c>
      <c r="AL126" s="8">
        <v>143.41625493485799</v>
      </c>
      <c r="AM126" s="8">
        <v>0.56442308359373805</v>
      </c>
      <c r="AN126" s="6">
        <v>6.1017589203532197</v>
      </c>
      <c r="AO126" s="6">
        <v>1.16950561472754</v>
      </c>
      <c r="AP126" s="6">
        <v>1.47270267783541</v>
      </c>
      <c r="AQ126" s="6">
        <v>1.8227892651225399</v>
      </c>
      <c r="AR126" s="6">
        <v>5.35382182487841</v>
      </c>
      <c r="AS126" s="6">
        <v>2.6370712118253499</v>
      </c>
      <c r="AT126" s="6">
        <v>0</v>
      </c>
      <c r="AU126" s="6">
        <v>0</v>
      </c>
      <c r="AV126" s="6">
        <v>0</v>
      </c>
      <c r="AW126" s="6">
        <v>0</v>
      </c>
      <c r="AX126" s="6">
        <v>0</v>
      </c>
      <c r="AY126" s="6">
        <v>0</v>
      </c>
      <c r="AZ126" s="6">
        <v>0</v>
      </c>
      <c r="BA126" s="6">
        <v>0</v>
      </c>
      <c r="BB126" s="6">
        <v>0</v>
      </c>
      <c r="BC126" s="6">
        <v>0</v>
      </c>
      <c r="BD126" s="6">
        <f>IF(Table3[[#This Row],[C26TT(S) ppm]]=0,"",Table3[[#This Row],[C24TET ppm]]/Table3[[#This Row],[C26TT(S) ppm]])</f>
        <v>3.2045474290394942E-2</v>
      </c>
      <c r="BE126" s="22">
        <f t="shared" si="3"/>
        <v>0.95935310468621804</v>
      </c>
      <c r="BF126" s="6" t="str">
        <f>IF(SUM(Table3[[#This Row],[C31H (S) ppm]:[C35H (R) ppm]])=0,"",SUM(Table3[[#This Row],[C31H (S) ppm]:[C31H (R) ppm]])/SUM(Table3[[#This Row],[C31H (S) ppm]:[C35H (R) ppm]]))</f>
        <v/>
      </c>
      <c r="BG126" s="6" t="str">
        <f>IF(SUM(Table3[[#This Row],[C31H (S) ppm]:[C35H (R) ppm]])=0,"",SUM(Table3[[#This Row],[C32H (S) ppm]:[C32H (R) ppm]])/SUM(Table3[[#This Row],[C31H (S) ppm]:[C35H (R) ppm]]))</f>
        <v/>
      </c>
      <c r="BH126" s="6" t="str">
        <f>IF(SUM(Table3[[#This Row],[C31H (S) ppm]:[C35H (R) ppm]])=0,"",SUM(Table3[[#This Row],[C33H (S) ppm]:[C33H (R) ppm]])/SUM(Table3[[#This Row],[C31H (S) ppm]:[C35H (R) ppm]]))</f>
        <v/>
      </c>
      <c r="BI126" s="6" t="str">
        <f>IF(SUM(Table3[[#This Row],[C31H (S) ppm]:[C35H (R) ppm]])=0,"",SUM(Table3[[#This Row],[C34H (S) ppm]:[C34H (R) ppm]])/SUM(Table3[[#This Row],[C31H (S) ppm]:[C35H (R) ppm]]))</f>
        <v/>
      </c>
      <c r="BJ126" s="6" t="str">
        <f>IF(SUM(Table3[[#This Row],[C31H (S) ppm]:[C35H (R) ppm]])=0,"",SUM(Table3[[#This Row],[C35H (S) ppm]:[C35H (R) ppm]])/SUM(Table3[[#This Row],[C31H (S) ppm]:[C35H (R) ppm]]))</f>
        <v/>
      </c>
      <c r="BK126" s="6" t="str">
        <f>IF(Table3[[#This Row],[C34H (S) ppm]]=0,"",Table3[[#This Row],[C35H (S) ppm]]/Table3[[#This Row],[C34H (S) ppm]])</f>
        <v/>
      </c>
      <c r="BL126" s="6" t="str">
        <f>Table3[[#This Row],[C35HHI]]</f>
        <v/>
      </c>
      <c r="BM126" s="6" t="str">
        <f>IF(SUM(Table3[[#This Row],[C31H (S) ppm]:[C35H (R) ppm]])=0,"",Table3[[#This Row],[C29H ppm]]/Table3[[#This Row],[C30H ppm]])</f>
        <v/>
      </c>
      <c r="BN126" s="6" t="str">
        <f>IF(SUM(Table3[[#This Row],[C31H (S) ppm]:[C35H (R) ppm]])=0,"",SUM(Table3[[#This Row],[C31H (S) ppm]:[C35H (R) ppm]])/Table3[[#This Row],[C30H ppm]])</f>
        <v/>
      </c>
      <c r="BO126" s="21">
        <v>0.43780937468431202</v>
      </c>
      <c r="BP126" s="21">
        <v>0.239822204263057</v>
      </c>
      <c r="BQ126" s="21">
        <v>0.32236842105263203</v>
      </c>
      <c r="BR126" s="6">
        <v>9.9957948333276495E-2</v>
      </c>
      <c r="BS126" s="6">
        <v>0.41505691521828297</v>
      </c>
      <c r="BT126" s="6">
        <v>9.1836607767360023E-2</v>
      </c>
      <c r="BU126" s="6">
        <v>0.63843362707684037</v>
      </c>
      <c r="BV126" s="6">
        <v>0.91590922918211071</v>
      </c>
      <c r="BW126" s="6">
        <v>0.94391186155568685</v>
      </c>
      <c r="BX126" s="7">
        <v>0.46125129074108395</v>
      </c>
      <c r="BY126" s="7">
        <v>0.41213693770023035</v>
      </c>
      <c r="BZ126" s="7">
        <v>0.12661177155868569</v>
      </c>
      <c r="CA126" s="21">
        <v>0.94327836081959016</v>
      </c>
      <c r="CB126" s="6">
        <v>0.79909706546275383</v>
      </c>
      <c r="CC126" s="8">
        <v>122.37149057287095</v>
      </c>
      <c r="CD126" s="8">
        <v>23.141650808753571</v>
      </c>
      <c r="CE126" s="6">
        <v>1.4337566137566138</v>
      </c>
      <c r="CF126" s="6">
        <v>2.5865736124958461</v>
      </c>
      <c r="CG126" s="6">
        <v>0.89351931576832555</v>
      </c>
      <c r="CH126" s="8">
        <v>2.0506789106091601</v>
      </c>
      <c r="CI126" s="8">
        <v>4.2016669735910499</v>
      </c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</row>
    <row r="127" spans="1:115" x14ac:dyDescent="0.3">
      <c r="A127" s="1">
        <v>125</v>
      </c>
      <c r="B127" s="2" t="s">
        <v>145</v>
      </c>
      <c r="C127" s="2">
        <v>3508722043</v>
      </c>
      <c r="D127" s="2" t="s">
        <v>136</v>
      </c>
      <c r="E127" s="2" t="s">
        <v>137</v>
      </c>
      <c r="F127" s="2" t="s">
        <v>55</v>
      </c>
      <c r="G127" s="2" t="s">
        <v>277</v>
      </c>
      <c r="H127" s="2">
        <v>35.057684999999999</v>
      </c>
      <c r="I127" s="2">
        <v>-97.654199500000004</v>
      </c>
      <c r="J127" s="3">
        <v>10950</v>
      </c>
      <c r="K127" s="3">
        <v>3337.5598931980835</v>
      </c>
      <c r="L127" s="2">
        <v>47</v>
      </c>
      <c r="M127" s="3">
        <v>1226</v>
      </c>
      <c r="N127" s="5"/>
      <c r="O127" s="2">
        <v>5.5</v>
      </c>
      <c r="P127" s="6">
        <v>0.31359759157049671</v>
      </c>
      <c r="Q127" s="6">
        <v>0.36116382036685646</v>
      </c>
      <c r="R127" s="6">
        <v>1.0945709281961471</v>
      </c>
      <c r="S127" s="21">
        <v>0.26100000000000001</v>
      </c>
      <c r="T127" s="21">
        <v>0.40899999999999997</v>
      </c>
      <c r="U127" s="21">
        <v>0.33100000000000002</v>
      </c>
      <c r="V127" s="8">
        <v>1.6420733655427799</v>
      </c>
      <c r="W127" s="8">
        <v>1.6859704757613001</v>
      </c>
      <c r="X127" s="8">
        <v>4.5645963053544598</v>
      </c>
      <c r="Y127" s="8">
        <v>2.1603003486488599</v>
      </c>
      <c r="Z127" s="8">
        <v>12.673206216245999</v>
      </c>
      <c r="AA127" s="8">
        <v>10.174687171702899</v>
      </c>
      <c r="AB127" s="8">
        <v>8.8776631736673206</v>
      </c>
      <c r="AC127" s="8">
        <v>5.5768415677619103</v>
      </c>
      <c r="AD127" s="8">
        <v>6.0828135223859396</v>
      </c>
      <c r="AE127" s="8">
        <v>7.2675332430203996</v>
      </c>
      <c r="AF127" s="8">
        <v>7.1980211142533097</v>
      </c>
      <c r="AG127" s="8">
        <v>6.2521739979658699</v>
      </c>
      <c r="AH127" s="8">
        <v>6.1299250663046703</v>
      </c>
      <c r="AI127" s="8">
        <v>6.1292219089327498</v>
      </c>
      <c r="AJ127" s="8">
        <v>6.6586994099895804</v>
      </c>
      <c r="AK127" s="8">
        <v>6.4705545874740302</v>
      </c>
      <c r="AL127" s="8">
        <v>29.110715197546799</v>
      </c>
      <c r="AM127" s="8">
        <v>0.81465804089753002</v>
      </c>
      <c r="AN127" s="6">
        <v>2.61906030830102</v>
      </c>
      <c r="AO127" s="6">
        <v>0.49622820247025901</v>
      </c>
      <c r="AP127" s="6">
        <v>1.14936094993213</v>
      </c>
      <c r="AQ127" s="6">
        <v>1.4507141093270199</v>
      </c>
      <c r="AR127" s="6">
        <v>2.05261681969175</v>
      </c>
      <c r="AS127" s="6">
        <v>3.4540094619311401</v>
      </c>
      <c r="AT127" s="6">
        <v>0</v>
      </c>
      <c r="AU127" s="6">
        <v>0</v>
      </c>
      <c r="AV127" s="6">
        <v>0</v>
      </c>
      <c r="AW127" s="6">
        <v>0</v>
      </c>
      <c r="AX127" s="6">
        <v>0</v>
      </c>
      <c r="AY127" s="6">
        <v>0</v>
      </c>
      <c r="AZ127" s="6">
        <v>0</v>
      </c>
      <c r="BA127" s="6">
        <v>0</v>
      </c>
      <c r="BB127" s="6">
        <v>0</v>
      </c>
      <c r="BC127" s="6">
        <v>0</v>
      </c>
      <c r="BD127" s="6">
        <f>IF(Table3[[#This Row],[C26TT(S) ppm]]=0,"",Table3[[#This Row],[C24TET ppm]]/Table3[[#This Row],[C26TT(S) ppm]])</f>
        <v>0.14607874923448244</v>
      </c>
      <c r="BE127" s="22">
        <f t="shared" si="3"/>
        <v>0.91977243626341043</v>
      </c>
      <c r="BF127" s="6" t="str">
        <f>IF(SUM(Table3[[#This Row],[C31H (S) ppm]:[C35H (R) ppm]])=0,"",SUM(Table3[[#This Row],[C31H (S) ppm]:[C31H (R) ppm]])/SUM(Table3[[#This Row],[C31H (S) ppm]:[C35H (R) ppm]]))</f>
        <v/>
      </c>
      <c r="BG127" s="6" t="str">
        <f>IF(SUM(Table3[[#This Row],[C31H (S) ppm]:[C35H (R) ppm]])=0,"",SUM(Table3[[#This Row],[C32H (S) ppm]:[C32H (R) ppm]])/SUM(Table3[[#This Row],[C31H (S) ppm]:[C35H (R) ppm]]))</f>
        <v/>
      </c>
      <c r="BH127" s="6" t="str">
        <f>IF(SUM(Table3[[#This Row],[C31H (S) ppm]:[C35H (R) ppm]])=0,"",SUM(Table3[[#This Row],[C33H (S) ppm]:[C33H (R) ppm]])/SUM(Table3[[#This Row],[C31H (S) ppm]:[C35H (R) ppm]]))</f>
        <v/>
      </c>
      <c r="BI127" s="6" t="str">
        <f>IF(SUM(Table3[[#This Row],[C31H (S) ppm]:[C35H (R) ppm]])=0,"",SUM(Table3[[#This Row],[C34H (S) ppm]:[C34H (R) ppm]])/SUM(Table3[[#This Row],[C31H (S) ppm]:[C35H (R) ppm]]))</f>
        <v/>
      </c>
      <c r="BJ127" s="6" t="str">
        <f>IF(SUM(Table3[[#This Row],[C31H (S) ppm]:[C35H (R) ppm]])=0,"",SUM(Table3[[#This Row],[C35H (S) ppm]:[C35H (R) ppm]])/SUM(Table3[[#This Row],[C31H (S) ppm]:[C35H (R) ppm]]))</f>
        <v/>
      </c>
      <c r="BK127" s="6" t="str">
        <f>IF(Table3[[#This Row],[C34H (S) ppm]]=0,"",Table3[[#This Row],[C35H (S) ppm]]/Table3[[#This Row],[C34H (S) ppm]])</f>
        <v/>
      </c>
      <c r="BL127" s="6" t="str">
        <f>Table3[[#This Row],[C35HHI]]</f>
        <v/>
      </c>
      <c r="BM127" s="6" t="str">
        <f>IF(SUM(Table3[[#This Row],[C31H (S) ppm]:[C35H (R) ppm]])=0,"",Table3[[#This Row],[C29H ppm]]/Table3[[#This Row],[C30H ppm]])</f>
        <v/>
      </c>
      <c r="BN127" s="6" t="str">
        <f>IF(SUM(Table3[[#This Row],[C31H (S) ppm]:[C35H (R) ppm]])=0,"",SUM(Table3[[#This Row],[C31H (S) ppm]:[C35H (R) ppm]])/Table3[[#This Row],[C30H ppm]])</f>
        <v/>
      </c>
      <c r="BO127" s="21">
        <v>0.32656183795489901</v>
      </c>
      <c r="BP127" s="21">
        <v>0.14949861117649799</v>
      </c>
      <c r="BQ127" s="21">
        <v>0.523939550868603</v>
      </c>
      <c r="BR127" s="6">
        <v>0.14456011759730999</v>
      </c>
      <c r="BS127" s="6">
        <v>0.35173767808593798</v>
      </c>
      <c r="BT127" s="6">
        <v>9.3618075629301703E-2</v>
      </c>
      <c r="BU127" s="6">
        <v>0.61848190434660844</v>
      </c>
      <c r="BV127" s="6">
        <v>0.8103218709739668</v>
      </c>
      <c r="BW127" s="6">
        <v>0.97305918677290559</v>
      </c>
      <c r="BX127" s="7">
        <v>0.32511778219055404</v>
      </c>
      <c r="BY127" s="7">
        <v>0.61865825643421712</v>
      </c>
      <c r="BZ127" s="7">
        <v>5.6223961375228747E-2</v>
      </c>
      <c r="CA127" s="21">
        <v>0.87367144589485701</v>
      </c>
      <c r="CB127" s="6">
        <v>0.71577515865820496</v>
      </c>
      <c r="CC127" s="8">
        <v>121.02630642674039</v>
      </c>
      <c r="CD127" s="8">
        <v>32.772987913039884</v>
      </c>
      <c r="CE127" s="6">
        <v>1.920994755540518</v>
      </c>
      <c r="CF127" s="6">
        <v>3.3542326366898885</v>
      </c>
      <c r="CG127" s="6">
        <v>1.9028742514970061</v>
      </c>
      <c r="CH127" s="8">
        <v>2.54442517582422</v>
      </c>
      <c r="CI127" s="8">
        <v>6.4667754179531096</v>
      </c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</row>
    <row r="128" spans="1:115" x14ac:dyDescent="0.3">
      <c r="A128" s="1">
        <v>126</v>
      </c>
      <c r="B128" s="2" t="s">
        <v>146</v>
      </c>
      <c r="C128" s="2">
        <v>3508722045</v>
      </c>
      <c r="D128" s="2" t="s">
        <v>136</v>
      </c>
      <c r="E128" s="2" t="s">
        <v>137</v>
      </c>
      <c r="F128" s="2" t="s">
        <v>55</v>
      </c>
      <c r="G128" s="2" t="s">
        <v>277</v>
      </c>
      <c r="H128" s="2">
        <v>35.057681199999998</v>
      </c>
      <c r="I128" s="2">
        <v>-97.654069800000002</v>
      </c>
      <c r="J128" s="3">
        <v>10555</v>
      </c>
      <c r="K128" s="3">
        <v>3217.1638970507552</v>
      </c>
      <c r="L128" s="2">
        <v>48</v>
      </c>
      <c r="M128" s="3">
        <v>2025</v>
      </c>
      <c r="N128" s="5"/>
      <c r="O128" s="2">
        <v>6.9</v>
      </c>
      <c r="P128" s="6">
        <v>0.2496387283236994</v>
      </c>
      <c r="Q128" s="6">
        <v>0.28054080154514727</v>
      </c>
      <c r="R128" s="6">
        <v>1.1893287435456108</v>
      </c>
      <c r="S128" s="21">
        <v>0.27800000000000002</v>
      </c>
      <c r="T128" s="21">
        <v>0.40300000000000002</v>
      </c>
      <c r="U128" s="21">
        <v>0.31900000000000001</v>
      </c>
      <c r="V128" s="8">
        <v>2.20598350235929</v>
      </c>
      <c r="W128" s="8">
        <v>3.6309820758217199</v>
      </c>
      <c r="X128" s="8">
        <v>5.4925840171440203</v>
      </c>
      <c r="Y128" s="8">
        <v>2.7674828987148898</v>
      </c>
      <c r="Z128" s="8">
        <v>12.114204454916999</v>
      </c>
      <c r="AA128" s="8">
        <v>9.4442706817760502</v>
      </c>
      <c r="AB128" s="8">
        <v>8.4098237651926304</v>
      </c>
      <c r="AC128" s="8">
        <v>4.5419535822430301</v>
      </c>
      <c r="AD128" s="8">
        <v>4.4091257680513802</v>
      </c>
      <c r="AE128" s="8">
        <v>6.4781379860793598</v>
      </c>
      <c r="AF128" s="8">
        <v>6.6006663173523998</v>
      </c>
      <c r="AG128" s="8">
        <v>5.5486984413212399</v>
      </c>
      <c r="AH128" s="8">
        <v>5.0227145033056599</v>
      </c>
      <c r="AI128" s="8">
        <v>5.6211499763348698</v>
      </c>
      <c r="AJ128" s="8">
        <v>6.1384918194877098</v>
      </c>
      <c r="AK128" s="8">
        <v>4.3768067009619704</v>
      </c>
      <c r="AL128" s="8">
        <v>20.774175431684501</v>
      </c>
      <c r="AM128" s="8">
        <v>0.79803234890007502</v>
      </c>
      <c r="AN128" s="6">
        <v>2.6747875524474498</v>
      </c>
      <c r="AO128" s="6">
        <v>0.60021124594620701</v>
      </c>
      <c r="AP128" s="6">
        <v>1.8434890575689</v>
      </c>
      <c r="AQ128" s="6">
        <v>1.2465925877344299</v>
      </c>
      <c r="AR128" s="6">
        <v>2.9617524558347501</v>
      </c>
      <c r="AS128" s="6">
        <v>3.7648753537635602</v>
      </c>
      <c r="AT128" s="6">
        <v>0</v>
      </c>
      <c r="AU128" s="6">
        <v>0</v>
      </c>
      <c r="AV128" s="6">
        <v>0</v>
      </c>
      <c r="AW128" s="6">
        <v>0</v>
      </c>
      <c r="AX128" s="6">
        <v>0</v>
      </c>
      <c r="AY128" s="6">
        <v>0</v>
      </c>
      <c r="AZ128" s="6">
        <v>0</v>
      </c>
      <c r="BA128" s="6">
        <v>0</v>
      </c>
      <c r="BB128" s="6">
        <v>0</v>
      </c>
      <c r="BC128" s="6">
        <v>0</v>
      </c>
      <c r="BD128" s="6">
        <f>IF(Table3[[#This Row],[C26TT(S) ppm]]=0,"",Table3[[#This Row],[C24TET ppm]]/Table3[[#This Row],[C26TT(S) ppm]])</f>
        <v>0.17570244487306477</v>
      </c>
      <c r="BE128" s="22">
        <f t="shared" si="3"/>
        <v>0.89664627991655887</v>
      </c>
      <c r="BF128" s="6" t="str">
        <f>IF(SUM(Table3[[#This Row],[C31H (S) ppm]:[C35H (R) ppm]])=0,"",SUM(Table3[[#This Row],[C31H (S) ppm]:[C31H (R) ppm]])/SUM(Table3[[#This Row],[C31H (S) ppm]:[C35H (R) ppm]]))</f>
        <v/>
      </c>
      <c r="BG128" s="6" t="str">
        <f>IF(SUM(Table3[[#This Row],[C31H (S) ppm]:[C35H (R) ppm]])=0,"",SUM(Table3[[#This Row],[C32H (S) ppm]:[C32H (R) ppm]])/SUM(Table3[[#This Row],[C31H (S) ppm]:[C35H (R) ppm]]))</f>
        <v/>
      </c>
      <c r="BH128" s="6" t="str">
        <f>IF(SUM(Table3[[#This Row],[C31H (S) ppm]:[C35H (R) ppm]])=0,"",SUM(Table3[[#This Row],[C33H (S) ppm]:[C33H (R) ppm]])/SUM(Table3[[#This Row],[C31H (S) ppm]:[C35H (R) ppm]]))</f>
        <v/>
      </c>
      <c r="BI128" s="6" t="str">
        <f>IF(SUM(Table3[[#This Row],[C31H (S) ppm]:[C35H (R) ppm]])=0,"",SUM(Table3[[#This Row],[C34H (S) ppm]:[C34H (R) ppm]])/SUM(Table3[[#This Row],[C31H (S) ppm]:[C35H (R) ppm]]))</f>
        <v/>
      </c>
      <c r="BJ128" s="6" t="str">
        <f>IF(SUM(Table3[[#This Row],[C31H (S) ppm]:[C35H (R) ppm]])=0,"",SUM(Table3[[#This Row],[C35H (S) ppm]:[C35H (R) ppm]])/SUM(Table3[[#This Row],[C31H (S) ppm]:[C35H (R) ppm]]))</f>
        <v/>
      </c>
      <c r="BK128" s="6" t="str">
        <f>IF(Table3[[#This Row],[C34H (S) ppm]]=0,"",Table3[[#This Row],[C35H (S) ppm]]/Table3[[#This Row],[C34H (S) ppm]])</f>
        <v/>
      </c>
      <c r="BL128" s="6" t="str">
        <f>Table3[[#This Row],[C35HHI]]</f>
        <v/>
      </c>
      <c r="BM128" s="6" t="str">
        <f>IF(SUM(Table3[[#This Row],[C31H (S) ppm]:[C35H (R) ppm]])=0,"",Table3[[#This Row],[C29H ppm]]/Table3[[#This Row],[C30H ppm]])</f>
        <v/>
      </c>
      <c r="BN128" s="6" t="str">
        <f>IF(SUM(Table3[[#This Row],[C31H (S) ppm]:[C35H (R) ppm]])=0,"",SUM(Table3[[#This Row],[C31H (S) ppm]:[C35H (R) ppm]])/Table3[[#This Row],[C30H ppm]])</f>
        <v/>
      </c>
      <c r="BO128" s="21">
        <v>0.36700863175825998</v>
      </c>
      <c r="BP128" s="21">
        <v>0.216251604947688</v>
      </c>
      <c r="BQ128" s="21">
        <v>0.41673976329405199</v>
      </c>
      <c r="BR128" s="6">
        <v>7.5379660538812399E-2</v>
      </c>
      <c r="BS128" s="6">
        <v>0.27513378532143701</v>
      </c>
      <c r="BT128" s="6">
        <v>7.5328767240247396E-2</v>
      </c>
      <c r="BU128" s="6">
        <v>0.61851836782231284</v>
      </c>
      <c r="BV128" s="6">
        <v>0.79881959835824445</v>
      </c>
      <c r="BW128" s="6">
        <v>0.92136787258534536</v>
      </c>
      <c r="BX128" s="7">
        <v>0.31393145096527575</v>
      </c>
      <c r="BY128" s="7">
        <v>0.62137419292666474</v>
      </c>
      <c r="BZ128" s="7">
        <v>6.46943561080595E-2</v>
      </c>
      <c r="CA128" s="21">
        <v>0.88432471964895187</v>
      </c>
      <c r="CB128" s="6">
        <v>0.72752953261427844</v>
      </c>
      <c r="CC128" s="8">
        <v>119.89737640586821</v>
      </c>
      <c r="CD128" s="8">
        <v>33.624196071614811</v>
      </c>
      <c r="CE128" s="6">
        <v>1.9678221442152992</v>
      </c>
      <c r="CF128" s="6">
        <v>3.4140487116131308</v>
      </c>
      <c r="CG128" s="6">
        <v>1.979330809372762</v>
      </c>
      <c r="CH128" s="8">
        <v>2.3672236832229498</v>
      </c>
      <c r="CI128" s="8">
        <v>6.1423756124344804</v>
      </c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</row>
    <row r="129" spans="1:115" x14ac:dyDescent="0.3">
      <c r="A129" s="1">
        <v>127</v>
      </c>
      <c r="B129" s="2" t="s">
        <v>147</v>
      </c>
      <c r="C129" s="2">
        <v>3505124226</v>
      </c>
      <c r="D129" s="2" t="s">
        <v>139</v>
      </c>
      <c r="E129" s="2" t="s">
        <v>137</v>
      </c>
      <c r="F129" s="2" t="s">
        <v>55</v>
      </c>
      <c r="G129" s="2" t="s">
        <v>277</v>
      </c>
      <c r="H129" s="2">
        <v>35.057364300000003</v>
      </c>
      <c r="I129" s="2">
        <v>-97.695742800000005</v>
      </c>
      <c r="J129" s="3">
        <v>10844</v>
      </c>
      <c r="K129" s="3">
        <v>3305.251094231965</v>
      </c>
      <c r="L129" s="2">
        <v>46</v>
      </c>
      <c r="M129" s="3">
        <v>2086</v>
      </c>
      <c r="N129" s="5"/>
      <c r="O129" s="2">
        <v>5.5</v>
      </c>
      <c r="P129" s="6">
        <v>0.32901074472026676</v>
      </c>
      <c r="Q129" s="6">
        <v>0.32319925163704394</v>
      </c>
      <c r="R129" s="6">
        <v>1.2850940665701882</v>
      </c>
      <c r="S129" s="21">
        <v>0.29599999999999999</v>
      </c>
      <c r="T129" s="21">
        <v>0.39</v>
      </c>
      <c r="U129" s="21">
        <v>0.314</v>
      </c>
      <c r="V129" s="8">
        <v>2.33946409615577</v>
      </c>
      <c r="W129" s="8">
        <v>1.51709922629642</v>
      </c>
      <c r="X129" s="8">
        <v>4.8411721867038997</v>
      </c>
      <c r="Y129" s="8">
        <v>1.3915047999900401</v>
      </c>
      <c r="Z129" s="8">
        <v>12.1513679076219</v>
      </c>
      <c r="AA129" s="8">
        <v>8.7429580756247702</v>
      </c>
      <c r="AB129" s="8">
        <v>7.9524204622611503</v>
      </c>
      <c r="AC129" s="8">
        <v>6.6285351870145597</v>
      </c>
      <c r="AD129" s="8">
        <v>6.0958305000102904</v>
      </c>
      <c r="AE129" s="8">
        <v>6.6522180950467398</v>
      </c>
      <c r="AF129" s="8">
        <v>7.3210191313761799</v>
      </c>
      <c r="AG129" s="8">
        <v>6.4221402509513501</v>
      </c>
      <c r="AH129" s="8">
        <v>5.7620193754843703</v>
      </c>
      <c r="AI129" s="8">
        <v>6.3831331083101199</v>
      </c>
      <c r="AJ129" s="8">
        <v>6.6127823024863703</v>
      </c>
      <c r="AK129" s="8">
        <v>6.4516099328918397</v>
      </c>
      <c r="AL129" s="8">
        <v>43.817880683675703</v>
      </c>
      <c r="AM129" s="8">
        <v>0.95588931966971002</v>
      </c>
      <c r="AN129" s="6">
        <v>2.3936883109262701</v>
      </c>
      <c r="AO129" s="6">
        <v>1.8090098212269501</v>
      </c>
      <c r="AP129" s="6">
        <v>0.76085360646355804</v>
      </c>
      <c r="AQ129" s="6">
        <v>1.79679329853162</v>
      </c>
      <c r="AR129" s="6">
        <v>3.53646899533857</v>
      </c>
      <c r="AS129" s="6">
        <v>2.0150832698508099</v>
      </c>
      <c r="AT129" s="6">
        <v>0</v>
      </c>
      <c r="AU129" s="6">
        <v>0</v>
      </c>
      <c r="AV129" s="6">
        <v>0</v>
      </c>
      <c r="AW129" s="6">
        <v>0</v>
      </c>
      <c r="AX129" s="6">
        <v>0</v>
      </c>
      <c r="AY129" s="6">
        <v>0</v>
      </c>
      <c r="AZ129" s="6">
        <v>0</v>
      </c>
      <c r="BA129" s="6">
        <v>0</v>
      </c>
      <c r="BB129" s="6">
        <v>0</v>
      </c>
      <c r="BC129" s="6">
        <v>0</v>
      </c>
      <c r="BD129" s="6">
        <f>IF(Table3[[#This Row],[C26TT(S) ppm]]=0,"",Table3[[#This Row],[C24TET ppm]]/Table3[[#This Row],[C26TT(S) ppm]])</f>
        <v>0.14420822892248009</v>
      </c>
      <c r="BE129" s="22">
        <f t="shared" si="3"/>
        <v>0.91973732469392389</v>
      </c>
      <c r="BF129" s="6" t="str">
        <f>IF(SUM(Table3[[#This Row],[C31H (S) ppm]:[C35H (R) ppm]])=0,"",SUM(Table3[[#This Row],[C31H (S) ppm]:[C31H (R) ppm]])/SUM(Table3[[#This Row],[C31H (S) ppm]:[C35H (R) ppm]]))</f>
        <v/>
      </c>
      <c r="BG129" s="6" t="str">
        <f>IF(SUM(Table3[[#This Row],[C31H (S) ppm]:[C35H (R) ppm]])=0,"",SUM(Table3[[#This Row],[C32H (S) ppm]:[C32H (R) ppm]])/SUM(Table3[[#This Row],[C31H (S) ppm]:[C35H (R) ppm]]))</f>
        <v/>
      </c>
      <c r="BH129" s="6" t="str">
        <f>IF(SUM(Table3[[#This Row],[C31H (S) ppm]:[C35H (R) ppm]])=0,"",SUM(Table3[[#This Row],[C33H (S) ppm]:[C33H (R) ppm]])/SUM(Table3[[#This Row],[C31H (S) ppm]:[C35H (R) ppm]]))</f>
        <v/>
      </c>
      <c r="BI129" s="6" t="str">
        <f>IF(SUM(Table3[[#This Row],[C31H (S) ppm]:[C35H (R) ppm]])=0,"",SUM(Table3[[#This Row],[C34H (S) ppm]:[C34H (R) ppm]])/SUM(Table3[[#This Row],[C31H (S) ppm]:[C35H (R) ppm]]))</f>
        <v/>
      </c>
      <c r="BJ129" s="6" t="str">
        <f>IF(SUM(Table3[[#This Row],[C31H (S) ppm]:[C35H (R) ppm]])=0,"",SUM(Table3[[#This Row],[C35H (S) ppm]:[C35H (R) ppm]])/SUM(Table3[[#This Row],[C31H (S) ppm]:[C35H (R) ppm]]))</f>
        <v/>
      </c>
      <c r="BK129" s="6" t="str">
        <f>IF(Table3[[#This Row],[C34H (S) ppm]]=0,"",Table3[[#This Row],[C35H (S) ppm]]/Table3[[#This Row],[C34H (S) ppm]])</f>
        <v/>
      </c>
      <c r="BL129" s="6" t="str">
        <f>Table3[[#This Row],[C35HHI]]</f>
        <v/>
      </c>
      <c r="BM129" s="6" t="str">
        <f>IF(SUM(Table3[[#This Row],[C31H (S) ppm]:[C35H (R) ppm]])=0,"",Table3[[#This Row],[C29H ppm]]/Table3[[#This Row],[C30H ppm]])</f>
        <v/>
      </c>
      <c r="BN129" s="6" t="str">
        <f>IF(SUM(Table3[[#This Row],[C31H (S) ppm]:[C35H (R) ppm]])=0,"",SUM(Table3[[#This Row],[C31H (S) ppm]:[C35H (R) ppm]])/Table3[[#This Row],[C30H ppm]])</f>
        <v/>
      </c>
      <c r="BO129" s="21">
        <v>0.335124159228394</v>
      </c>
      <c r="BP129" s="21">
        <v>0.24200121268525199</v>
      </c>
      <c r="BQ129" s="21">
        <v>0.42287462808635401</v>
      </c>
      <c r="BR129" s="6">
        <v>0.132885003362475</v>
      </c>
      <c r="BS129" s="6">
        <v>0.32947508619536098</v>
      </c>
      <c r="BT129" s="6">
        <v>7.5306468441259974E-2</v>
      </c>
      <c r="BU129" s="6">
        <v>0.6622292173699007</v>
      </c>
      <c r="BV129" s="6">
        <v>0.84205093995090019</v>
      </c>
      <c r="BW129" s="6">
        <v>0.94930447520271311</v>
      </c>
      <c r="BX129" s="7">
        <v>0.34615497720923388</v>
      </c>
      <c r="BY129" s="7">
        <v>0.60214674312601091</v>
      </c>
      <c r="BZ129" s="7">
        <v>5.1698279664755188E-2</v>
      </c>
      <c r="CA129" s="21">
        <v>0.92029942756494953</v>
      </c>
      <c r="CB129" s="6">
        <v>0.76884363295880154</v>
      </c>
      <c r="CC129" s="8">
        <v>122.01559606246413</v>
      </c>
      <c r="CD129" s="8">
        <v>32.30009622513527</v>
      </c>
      <c r="CE129" s="6">
        <v>2.2283987024476555</v>
      </c>
      <c r="CF129" s="6">
        <v>3.1170650022834527</v>
      </c>
      <c r="CG129" s="6">
        <v>1.7395293517967887</v>
      </c>
      <c r="CH129" s="8">
        <v>1.2599092748157801</v>
      </c>
      <c r="CI129" s="8">
        <v>6.1945191602862399</v>
      </c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</row>
    <row r="130" spans="1:115" x14ac:dyDescent="0.3">
      <c r="A130" s="1">
        <v>128</v>
      </c>
      <c r="B130" s="2" t="s">
        <v>148</v>
      </c>
      <c r="C130" s="2">
        <v>3505124076</v>
      </c>
      <c r="D130" s="2" t="s">
        <v>139</v>
      </c>
      <c r="E130" s="2" t="s">
        <v>137</v>
      </c>
      <c r="F130" s="2" t="s">
        <v>55</v>
      </c>
      <c r="G130" s="2" t="s">
        <v>277</v>
      </c>
      <c r="H130" s="2">
        <v>35.045100300000001</v>
      </c>
      <c r="I130" s="2">
        <v>-97.681574499999996</v>
      </c>
      <c r="J130" s="3">
        <v>10762</v>
      </c>
      <c r="K130" s="3">
        <v>3280.2574950317603</v>
      </c>
      <c r="L130" s="2">
        <v>44</v>
      </c>
      <c r="M130" s="3">
        <v>1955</v>
      </c>
      <c r="N130" s="5"/>
      <c r="O130" s="2">
        <v>2.6</v>
      </c>
      <c r="P130" s="6">
        <v>0.28665632273079905</v>
      </c>
      <c r="Q130" s="6">
        <v>0.34322250639386187</v>
      </c>
      <c r="R130" s="6">
        <v>1.1013412816691508</v>
      </c>
      <c r="S130" s="21">
        <v>0.26800000000000002</v>
      </c>
      <c r="T130" s="21">
        <v>0.38300000000000001</v>
      </c>
      <c r="U130" s="21">
        <v>0.34899999999999998</v>
      </c>
      <c r="V130" s="8">
        <v>1.7159279783971799</v>
      </c>
      <c r="W130" s="8">
        <v>1.0710492624557499</v>
      </c>
      <c r="X130" s="8">
        <v>4.9494981246537497</v>
      </c>
      <c r="Y130" s="8">
        <v>1.3618204691972</v>
      </c>
      <c r="Z130" s="8">
        <v>11.7454653851867</v>
      </c>
      <c r="AA130" s="8">
        <v>7.6679210154024204</v>
      </c>
      <c r="AB130" s="8">
        <v>8.0228382216508791</v>
      </c>
      <c r="AC130" s="8">
        <v>4.9250272805220403</v>
      </c>
      <c r="AD130" s="8">
        <v>5.0136441241607601</v>
      </c>
      <c r="AE130" s="8">
        <v>6.0923405254076703</v>
      </c>
      <c r="AF130" s="8">
        <v>6.9995610850551904</v>
      </c>
      <c r="AG130" s="8">
        <v>5.89099585935341</v>
      </c>
      <c r="AH130" s="8">
        <v>6.0795653053095</v>
      </c>
      <c r="AI130" s="8">
        <v>5.5854701730619603</v>
      </c>
      <c r="AJ130" s="8">
        <v>5.4538494195153202</v>
      </c>
      <c r="AK130" s="8">
        <v>5.0131942924671602</v>
      </c>
      <c r="AL130" s="8">
        <v>32.6020018251754</v>
      </c>
      <c r="AM130" s="8">
        <v>0.88167011945118201</v>
      </c>
      <c r="AN130" s="6">
        <v>2.43565868815325</v>
      </c>
      <c r="AO130" s="6">
        <v>0.473043008987175</v>
      </c>
      <c r="AP130" s="6">
        <v>1.3616405365197599</v>
      </c>
      <c r="AQ130" s="6">
        <v>2.01839480917217</v>
      </c>
      <c r="AR130" s="6">
        <v>3.1513409126669401</v>
      </c>
      <c r="AS130" s="6">
        <v>3.2825118345199802</v>
      </c>
      <c r="AT130" s="6">
        <v>0</v>
      </c>
      <c r="AU130" s="6">
        <v>0</v>
      </c>
      <c r="AV130" s="6">
        <v>0</v>
      </c>
      <c r="AW130" s="6">
        <v>0</v>
      </c>
      <c r="AX130" s="6">
        <v>0</v>
      </c>
      <c r="AY130" s="6">
        <v>0</v>
      </c>
      <c r="AZ130" s="6">
        <v>0</v>
      </c>
      <c r="BA130" s="6">
        <v>0</v>
      </c>
      <c r="BB130" s="6">
        <v>0</v>
      </c>
      <c r="BC130" s="6">
        <v>0</v>
      </c>
      <c r="BD130" s="6">
        <f>IF(Table3[[#This Row],[C26TT(S) ppm]]=0,"",Table3[[#This Row],[C24TET ppm]]/Table3[[#This Row],[C26TT(S) ppm]])</f>
        <v>0.17901832197723933</v>
      </c>
      <c r="BE130" s="22">
        <f t="shared" si="3"/>
        <v>0.90427864279617487</v>
      </c>
      <c r="BF130" s="6" t="str">
        <f>IF(SUM(Table3[[#This Row],[C31H (S) ppm]:[C35H (R) ppm]])=0,"",SUM(Table3[[#This Row],[C31H (S) ppm]:[C31H (R) ppm]])/SUM(Table3[[#This Row],[C31H (S) ppm]:[C35H (R) ppm]]))</f>
        <v/>
      </c>
      <c r="BG130" s="6" t="str">
        <f>IF(SUM(Table3[[#This Row],[C31H (S) ppm]:[C35H (R) ppm]])=0,"",SUM(Table3[[#This Row],[C32H (S) ppm]:[C32H (R) ppm]])/SUM(Table3[[#This Row],[C31H (S) ppm]:[C35H (R) ppm]]))</f>
        <v/>
      </c>
      <c r="BH130" s="6" t="str">
        <f>IF(SUM(Table3[[#This Row],[C31H (S) ppm]:[C35H (R) ppm]])=0,"",SUM(Table3[[#This Row],[C33H (S) ppm]:[C33H (R) ppm]])/SUM(Table3[[#This Row],[C31H (S) ppm]:[C35H (R) ppm]]))</f>
        <v/>
      </c>
      <c r="BI130" s="6" t="str">
        <f>IF(SUM(Table3[[#This Row],[C31H (S) ppm]:[C35H (R) ppm]])=0,"",SUM(Table3[[#This Row],[C34H (S) ppm]:[C34H (R) ppm]])/SUM(Table3[[#This Row],[C31H (S) ppm]:[C35H (R) ppm]]))</f>
        <v/>
      </c>
      <c r="BJ130" s="6" t="str">
        <f>IF(SUM(Table3[[#This Row],[C31H (S) ppm]:[C35H (R) ppm]])=0,"",SUM(Table3[[#This Row],[C35H (S) ppm]:[C35H (R) ppm]])/SUM(Table3[[#This Row],[C31H (S) ppm]:[C35H (R) ppm]]))</f>
        <v/>
      </c>
      <c r="BK130" s="6" t="str">
        <f>IF(Table3[[#This Row],[C34H (S) ppm]]=0,"",Table3[[#This Row],[C35H (S) ppm]]/Table3[[#This Row],[C34H (S) ppm]])</f>
        <v/>
      </c>
      <c r="BL130" s="6" t="str">
        <f>Table3[[#This Row],[C35HHI]]</f>
        <v/>
      </c>
      <c r="BM130" s="6" t="str">
        <f>IF(SUM(Table3[[#This Row],[C31H (S) ppm]:[C35H (R) ppm]])=0,"",Table3[[#This Row],[C29H ppm]]/Table3[[#This Row],[C30H ppm]])</f>
        <v/>
      </c>
      <c r="BN130" s="6" t="str">
        <f>IF(SUM(Table3[[#This Row],[C31H (S) ppm]:[C35H (R) ppm]])=0,"",SUM(Table3[[#This Row],[C31H (S) ppm]:[C35H (R) ppm]])/Table3[[#This Row],[C30H ppm]])</f>
        <v/>
      </c>
      <c r="BO130" s="21">
        <v>0.38173546089937999</v>
      </c>
      <c r="BP130" s="21">
        <v>0.24623499934063001</v>
      </c>
      <c r="BQ130" s="21">
        <v>0.37202953975998898</v>
      </c>
      <c r="BR130" s="6">
        <v>3.45784635754844E-2</v>
      </c>
      <c r="BS130" s="6">
        <v>0.37573375085580901</v>
      </c>
      <c r="BT130" s="6">
        <v>8.5336187738379837E-2</v>
      </c>
      <c r="BU130" s="6">
        <v>0.62244974824712729</v>
      </c>
      <c r="BV130" s="6">
        <v>0.84258455455861903</v>
      </c>
      <c r="BW130" s="6">
        <v>0.94267295787992345</v>
      </c>
      <c r="BX130" s="7">
        <v>0.328780316959986</v>
      </c>
      <c r="BY130" s="7">
        <v>0.61395674634445319</v>
      </c>
      <c r="BZ130" s="7">
        <v>5.7262936695560811E-2</v>
      </c>
      <c r="CA130" s="21">
        <v>0.89858849077090108</v>
      </c>
      <c r="CB130" s="6">
        <v>0.75647848218417402</v>
      </c>
      <c r="CC130" s="8">
        <v>123.18018967943118</v>
      </c>
      <c r="CD130" s="8">
        <v>33.187662696221501</v>
      </c>
      <c r="CE130" s="6">
        <v>2.2308257419923594</v>
      </c>
      <c r="CF130" s="6">
        <v>3.217005658357547</v>
      </c>
      <c r="CG130" s="6">
        <v>1.8673768308921437</v>
      </c>
      <c r="CH130" s="8">
        <v>1.9393143974377201</v>
      </c>
      <c r="CI130" s="8">
        <v>5.4765487364713001</v>
      </c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</row>
    <row r="131" spans="1:115" x14ac:dyDescent="0.3">
      <c r="A131" s="1">
        <v>129</v>
      </c>
      <c r="B131" s="2" t="s">
        <v>149</v>
      </c>
      <c r="C131" s="2">
        <v>3505123782</v>
      </c>
      <c r="D131" s="2" t="s">
        <v>139</v>
      </c>
      <c r="E131" s="2" t="s">
        <v>137</v>
      </c>
      <c r="F131" s="2" t="s">
        <v>55</v>
      </c>
      <c r="G131" s="2" t="s">
        <v>277</v>
      </c>
      <c r="H131" s="2">
        <v>35.0431545</v>
      </c>
      <c r="I131" s="2">
        <v>-97.719371699999996</v>
      </c>
      <c r="J131" s="3">
        <v>11363</v>
      </c>
      <c r="K131" s="3">
        <v>3463.4422891698468</v>
      </c>
      <c r="L131" s="2">
        <v>47</v>
      </c>
      <c r="M131" s="3">
        <v>1171</v>
      </c>
      <c r="N131" s="5"/>
      <c r="O131" s="2">
        <v>3.7</v>
      </c>
      <c r="P131" s="6">
        <v>0.28112175102599185</v>
      </c>
      <c r="Q131" s="6">
        <v>0.2984398590840463</v>
      </c>
      <c r="R131" s="6">
        <v>1.3861720067453627</v>
      </c>
      <c r="S131" s="21">
        <v>0.28799999999999998</v>
      </c>
      <c r="T131" s="21">
        <v>0.36599999999999999</v>
      </c>
      <c r="U131" s="21">
        <v>0.34599999999999997</v>
      </c>
      <c r="V131" s="8">
        <v>1.56275169230088</v>
      </c>
      <c r="W131" s="8">
        <v>1.01185700113124</v>
      </c>
      <c r="X131" s="8">
        <v>3.45003685972029</v>
      </c>
      <c r="Y131" s="8">
        <v>0.24554836020937401</v>
      </c>
      <c r="Z131" s="8">
        <v>9.7667272267171299</v>
      </c>
      <c r="AA131" s="8">
        <v>6.8475739262222799</v>
      </c>
      <c r="AB131" s="8">
        <v>6.5731859935050903</v>
      </c>
      <c r="AC131" s="8">
        <v>4.9730017132144804</v>
      </c>
      <c r="AD131" s="8">
        <v>5.3314364000972896</v>
      </c>
      <c r="AE131" s="8">
        <v>5.5911102652084503</v>
      </c>
      <c r="AF131" s="8">
        <v>5.7748595414725097</v>
      </c>
      <c r="AG131" s="8">
        <v>5.0781190121919302</v>
      </c>
      <c r="AH131" s="8">
        <v>4.9205019199961804</v>
      </c>
      <c r="AI131" s="8">
        <v>5.6027638067524199</v>
      </c>
      <c r="AJ131" s="8">
        <v>6.4152157636867901</v>
      </c>
      <c r="AK131" s="8">
        <v>4.8235067863372496</v>
      </c>
      <c r="AL131" s="8">
        <v>40.018967937248902</v>
      </c>
      <c r="AM131" s="8">
        <v>0.41976292066472998</v>
      </c>
      <c r="AN131" s="6">
        <v>2.4126362372249899</v>
      </c>
      <c r="AO131" s="6">
        <v>2.07303555687789</v>
      </c>
      <c r="AP131" s="6">
        <v>0.87142593989932504</v>
      </c>
      <c r="AQ131" s="6">
        <v>1.40348662453325</v>
      </c>
      <c r="AR131" s="6">
        <v>2.80273559759596</v>
      </c>
      <c r="AS131" s="6">
        <v>1.38053267906785</v>
      </c>
      <c r="AT131" s="6">
        <v>0</v>
      </c>
      <c r="AU131" s="6">
        <v>0</v>
      </c>
      <c r="AV131" s="6">
        <v>0</v>
      </c>
      <c r="AW131" s="6">
        <v>0</v>
      </c>
      <c r="AX131" s="6">
        <v>0</v>
      </c>
      <c r="AY131" s="6">
        <v>0</v>
      </c>
      <c r="AZ131" s="6">
        <v>0</v>
      </c>
      <c r="BA131" s="6">
        <v>0</v>
      </c>
      <c r="BB131" s="6">
        <v>0</v>
      </c>
      <c r="BC131" s="6">
        <v>0</v>
      </c>
      <c r="BD131" s="6">
        <f>IF(Table3[[#This Row],[C26TT(S) ppm]]=0,"",Table3[[#This Row],[C24TET ppm]]/Table3[[#This Row],[C26TT(S) ppm]])</f>
        <v>8.4408360356948473E-2</v>
      </c>
      <c r="BE131" s="22">
        <f t="shared" ref="BE131:BE162" si="4">IF(SUM(V131:AL131,AN131:BC131)=0,"",SUM(V131:AL131)/SUM(V131:AL131,AN131:BC131))</f>
        <v>0.91511854243205559</v>
      </c>
      <c r="BF131" s="6" t="str">
        <f>IF(SUM(Table3[[#This Row],[C31H (S) ppm]:[C35H (R) ppm]])=0,"",SUM(Table3[[#This Row],[C31H (S) ppm]:[C31H (R) ppm]])/SUM(Table3[[#This Row],[C31H (S) ppm]:[C35H (R) ppm]]))</f>
        <v/>
      </c>
      <c r="BG131" s="6" t="str">
        <f>IF(SUM(Table3[[#This Row],[C31H (S) ppm]:[C35H (R) ppm]])=0,"",SUM(Table3[[#This Row],[C32H (S) ppm]:[C32H (R) ppm]])/SUM(Table3[[#This Row],[C31H (S) ppm]:[C35H (R) ppm]]))</f>
        <v/>
      </c>
      <c r="BH131" s="6" t="str">
        <f>IF(SUM(Table3[[#This Row],[C31H (S) ppm]:[C35H (R) ppm]])=0,"",SUM(Table3[[#This Row],[C33H (S) ppm]:[C33H (R) ppm]])/SUM(Table3[[#This Row],[C31H (S) ppm]:[C35H (R) ppm]]))</f>
        <v/>
      </c>
      <c r="BI131" s="6" t="str">
        <f>IF(SUM(Table3[[#This Row],[C31H (S) ppm]:[C35H (R) ppm]])=0,"",SUM(Table3[[#This Row],[C34H (S) ppm]:[C34H (R) ppm]])/SUM(Table3[[#This Row],[C31H (S) ppm]:[C35H (R) ppm]]))</f>
        <v/>
      </c>
      <c r="BJ131" s="6" t="str">
        <f>IF(SUM(Table3[[#This Row],[C31H (S) ppm]:[C35H (R) ppm]])=0,"",SUM(Table3[[#This Row],[C35H (S) ppm]:[C35H (R) ppm]])/SUM(Table3[[#This Row],[C31H (S) ppm]:[C35H (R) ppm]]))</f>
        <v/>
      </c>
      <c r="BK131" s="6" t="str">
        <f>IF(Table3[[#This Row],[C34H (S) ppm]]=0,"",Table3[[#This Row],[C35H (S) ppm]]/Table3[[#This Row],[C34H (S) ppm]])</f>
        <v/>
      </c>
      <c r="BL131" s="6" t="str">
        <f>Table3[[#This Row],[C35HHI]]</f>
        <v/>
      </c>
      <c r="BM131" s="6" t="str">
        <f>IF(SUM(Table3[[#This Row],[C31H (S) ppm]:[C35H (R) ppm]])=0,"",Table3[[#This Row],[C29H ppm]]/Table3[[#This Row],[C30H ppm]])</f>
        <v/>
      </c>
      <c r="BN131" s="6" t="str">
        <f>IF(SUM(Table3[[#This Row],[C31H (S) ppm]:[C35H (R) ppm]])=0,"",SUM(Table3[[#This Row],[C31H (S) ppm]:[C35H (R) ppm]])/Table3[[#This Row],[C30H ppm]])</f>
        <v/>
      </c>
      <c r="BO131" s="21">
        <v>0.42308419162808297</v>
      </c>
      <c r="BP131" s="21">
        <v>0.18957289993385601</v>
      </c>
      <c r="BQ131" s="21">
        <v>0.38734290843806102</v>
      </c>
      <c r="BR131" s="6">
        <v>9.0573171779668296E-2</v>
      </c>
      <c r="BS131" s="6">
        <v>0.42360267363393</v>
      </c>
      <c r="BT131" s="6">
        <v>7.7334391603934141E-2</v>
      </c>
      <c r="BU131" s="6">
        <v>0.72025616954461047</v>
      </c>
      <c r="BV131" s="6">
        <v>0.87789993258300114</v>
      </c>
      <c r="BW131" s="6">
        <v>0.96022784092232283</v>
      </c>
      <c r="BX131" s="7">
        <v>0.32543688335404669</v>
      </c>
      <c r="BY131" s="7">
        <v>0.59948766074010196</v>
      </c>
      <c r="BZ131" s="7">
        <v>7.5075455905851324E-2</v>
      </c>
      <c r="CA131" s="21">
        <v>0.9238336417648777</v>
      </c>
      <c r="CB131" s="6">
        <v>0.78194401404813552</v>
      </c>
      <c r="CC131" s="8">
        <v>122.23770331943399</v>
      </c>
      <c r="CD131" s="8">
        <v>34.831560022399721</v>
      </c>
      <c r="CE131" s="6">
        <v>4.3530153923795103</v>
      </c>
      <c r="CF131" s="6">
        <v>3.1223249669749009</v>
      </c>
      <c r="CG131" s="6">
        <v>1.8421011612500975</v>
      </c>
      <c r="CH131" s="8">
        <v>1.6064230449555701</v>
      </c>
      <c r="CI131" s="8">
        <v>6.4069555804141203</v>
      </c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</row>
    <row r="132" spans="1:115" x14ac:dyDescent="0.3">
      <c r="A132" s="1">
        <v>130</v>
      </c>
      <c r="B132" s="2" t="s">
        <v>150</v>
      </c>
      <c r="C132" s="2">
        <v>3505124152</v>
      </c>
      <c r="D132" s="2" t="s">
        <v>139</v>
      </c>
      <c r="E132" s="2" t="s">
        <v>137</v>
      </c>
      <c r="F132" s="2" t="s">
        <v>9</v>
      </c>
      <c r="G132" s="2" t="s">
        <v>277</v>
      </c>
      <c r="H132" s="2">
        <v>35.0431545</v>
      </c>
      <c r="I132" s="2">
        <v>-97.7193106</v>
      </c>
      <c r="J132" s="3">
        <v>11591</v>
      </c>
      <c r="K132" s="3">
        <v>3532.9366869460259</v>
      </c>
      <c r="L132" s="2">
        <v>40</v>
      </c>
      <c r="M132" s="2">
        <v>723</v>
      </c>
      <c r="N132" s="5"/>
      <c r="O132" s="2">
        <v>4.4000000000000004</v>
      </c>
      <c r="P132" s="6">
        <v>0.34100833664152441</v>
      </c>
      <c r="Q132" s="6">
        <v>0.40637651821862347</v>
      </c>
      <c r="R132" s="6">
        <v>1.0697384806973849</v>
      </c>
      <c r="S132" s="21">
        <v>0.33800000000000002</v>
      </c>
      <c r="T132" s="21">
        <v>0.316</v>
      </c>
      <c r="U132" s="21">
        <v>0.34599999999999997</v>
      </c>
      <c r="V132" s="8">
        <v>1.7693429425412801</v>
      </c>
      <c r="W132" s="8">
        <v>1.2298010623309601</v>
      </c>
      <c r="X132" s="8">
        <v>4.7443374316031104</v>
      </c>
      <c r="Y132" s="8">
        <v>1.86203191149708</v>
      </c>
      <c r="Z132" s="8">
        <v>10.8030860996355</v>
      </c>
      <c r="AA132" s="8">
        <v>6.8955554514917798</v>
      </c>
      <c r="AB132" s="8">
        <v>6.7352825857715999</v>
      </c>
      <c r="AC132" s="8">
        <v>4.7333050988408001</v>
      </c>
      <c r="AD132" s="8">
        <v>5.2942166944804896</v>
      </c>
      <c r="AE132" s="8">
        <v>6.1500477367976902</v>
      </c>
      <c r="AF132" s="8">
        <v>7.2487638374095402</v>
      </c>
      <c r="AG132" s="8">
        <v>6.4216863552838701</v>
      </c>
      <c r="AH132" s="8">
        <v>5.9945526529824402</v>
      </c>
      <c r="AI132" s="8">
        <v>5.2465257441930202</v>
      </c>
      <c r="AJ132" s="8">
        <v>6.2676680404210598</v>
      </c>
      <c r="AK132" s="8">
        <v>6.3714762109010703</v>
      </c>
      <c r="AL132" s="8">
        <v>64.743027643715195</v>
      </c>
      <c r="AM132" s="8">
        <v>0.53363480440058497</v>
      </c>
      <c r="AN132" s="6">
        <v>2.1374058867453001</v>
      </c>
      <c r="AO132" s="6">
        <v>1.25516674080808</v>
      </c>
      <c r="AP132" s="6">
        <v>1.1041019638501399</v>
      </c>
      <c r="AQ132" s="6">
        <v>1.4190880945283999</v>
      </c>
      <c r="AR132" s="6">
        <v>3.4876939218426002</v>
      </c>
      <c r="AS132" s="6">
        <v>1.3505486413830201</v>
      </c>
      <c r="AT132" s="6">
        <v>0</v>
      </c>
      <c r="AU132" s="6">
        <v>0</v>
      </c>
      <c r="AV132" s="6">
        <v>0</v>
      </c>
      <c r="AW132" s="6">
        <v>0</v>
      </c>
      <c r="AX132" s="6">
        <v>0</v>
      </c>
      <c r="AY132" s="6">
        <v>0</v>
      </c>
      <c r="AZ132" s="6">
        <v>0</v>
      </c>
      <c r="BA132" s="6">
        <v>0</v>
      </c>
      <c r="BB132" s="6">
        <v>0</v>
      </c>
      <c r="BC132" s="6">
        <v>0</v>
      </c>
      <c r="BD132" s="6">
        <f>IF(Table3[[#This Row],[C26TT(S) ppm]]=0,"",Table3[[#This Row],[C24TET ppm]]/Table3[[#This Row],[C26TT(S) ppm]])</f>
        <v>0.11274041990897093</v>
      </c>
      <c r="BE132" s="22">
        <f t="shared" si="4"/>
        <v>0.93413147845556188</v>
      </c>
      <c r="BF132" s="6" t="str">
        <f>IF(SUM(Table3[[#This Row],[C31H (S) ppm]:[C35H (R) ppm]])=0,"",SUM(Table3[[#This Row],[C31H (S) ppm]:[C31H (R) ppm]])/SUM(Table3[[#This Row],[C31H (S) ppm]:[C35H (R) ppm]]))</f>
        <v/>
      </c>
      <c r="BG132" s="6" t="str">
        <f>IF(SUM(Table3[[#This Row],[C31H (S) ppm]:[C35H (R) ppm]])=0,"",SUM(Table3[[#This Row],[C32H (S) ppm]:[C32H (R) ppm]])/SUM(Table3[[#This Row],[C31H (S) ppm]:[C35H (R) ppm]]))</f>
        <v/>
      </c>
      <c r="BH132" s="6" t="str">
        <f>IF(SUM(Table3[[#This Row],[C31H (S) ppm]:[C35H (R) ppm]])=0,"",SUM(Table3[[#This Row],[C33H (S) ppm]:[C33H (R) ppm]])/SUM(Table3[[#This Row],[C31H (S) ppm]:[C35H (R) ppm]]))</f>
        <v/>
      </c>
      <c r="BI132" s="6" t="str">
        <f>IF(SUM(Table3[[#This Row],[C31H (S) ppm]:[C35H (R) ppm]])=0,"",SUM(Table3[[#This Row],[C34H (S) ppm]:[C34H (R) ppm]])/SUM(Table3[[#This Row],[C31H (S) ppm]:[C35H (R) ppm]]))</f>
        <v/>
      </c>
      <c r="BJ132" s="6" t="str">
        <f>IF(SUM(Table3[[#This Row],[C31H (S) ppm]:[C35H (R) ppm]])=0,"",SUM(Table3[[#This Row],[C35H (S) ppm]:[C35H (R) ppm]])/SUM(Table3[[#This Row],[C31H (S) ppm]:[C35H (R) ppm]]))</f>
        <v/>
      </c>
      <c r="BK132" s="6" t="str">
        <f>IF(Table3[[#This Row],[C34H (S) ppm]]=0,"",Table3[[#This Row],[C35H (S) ppm]]/Table3[[#This Row],[C34H (S) ppm]])</f>
        <v/>
      </c>
      <c r="BL132" s="6" t="str">
        <f>Table3[[#This Row],[C35HHI]]</f>
        <v/>
      </c>
      <c r="BM132" s="6" t="str">
        <f>IF(SUM(Table3[[#This Row],[C31H (S) ppm]:[C35H (R) ppm]])=0,"",Table3[[#This Row],[C29H ppm]]/Table3[[#This Row],[C30H ppm]])</f>
        <v/>
      </c>
      <c r="BN132" s="6" t="str">
        <f>IF(SUM(Table3[[#This Row],[C31H (S) ppm]:[C35H (R) ppm]])=0,"",SUM(Table3[[#This Row],[C31H (S) ppm]:[C35H (R) ppm]])/Table3[[#This Row],[C30H ppm]])</f>
        <v/>
      </c>
      <c r="BO132" s="21">
        <v>0.27752260803886702</v>
      </c>
      <c r="BP132" s="21">
        <v>0.18943801416702399</v>
      </c>
      <c r="BQ132" s="21">
        <v>0.53303937779410904</v>
      </c>
      <c r="BR132" s="6">
        <v>8.87495814576435E-2</v>
      </c>
      <c r="BS132" s="6">
        <v>0.37072981643837599</v>
      </c>
      <c r="BT132" s="6">
        <v>7.7310311599774389E-2</v>
      </c>
      <c r="BU132" s="6">
        <v>0.68716856422089156</v>
      </c>
      <c r="BV132" s="6">
        <v>0.85101534007891466</v>
      </c>
      <c r="BW132" s="6">
        <v>0.95946264357579425</v>
      </c>
      <c r="BX132" s="7">
        <v>0.35320421980790423</v>
      </c>
      <c r="BY132" s="7">
        <v>0.58296331286411596</v>
      </c>
      <c r="BZ132" s="7">
        <v>6.3832467327979842E-2</v>
      </c>
      <c r="CA132" s="21">
        <v>0.92967298749548088</v>
      </c>
      <c r="CB132" s="6">
        <v>0.78194952523078143</v>
      </c>
      <c r="CC132" s="8">
        <v>121.55128961051955</v>
      </c>
      <c r="CD132" s="8">
        <v>31.677421452417988</v>
      </c>
      <c r="CE132" s="6">
        <v>2.0468901699029129</v>
      </c>
      <c r="CF132" s="6">
        <v>3.1264989022124641</v>
      </c>
      <c r="CG132" s="6">
        <v>1.6504992867332384</v>
      </c>
      <c r="CH132" s="8">
        <v>1.3343910516681401</v>
      </c>
      <c r="CI132" s="8">
        <v>5.1544734798276304</v>
      </c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</row>
    <row r="133" spans="1:115" x14ac:dyDescent="0.3">
      <c r="A133" s="1">
        <v>131</v>
      </c>
      <c r="B133" s="2" t="s">
        <v>151</v>
      </c>
      <c r="C133" s="2">
        <v>3504925028</v>
      </c>
      <c r="D133" s="2" t="s">
        <v>139</v>
      </c>
      <c r="E133" s="2" t="s">
        <v>137</v>
      </c>
      <c r="F133" s="2" t="s">
        <v>143</v>
      </c>
      <c r="G133" s="2" t="s">
        <v>276</v>
      </c>
      <c r="H133" s="2">
        <v>35.042958900000002</v>
      </c>
      <c r="I133" s="2">
        <v>-97.828444099999999</v>
      </c>
      <c r="J133" s="3">
        <v>12989</v>
      </c>
      <c r="K133" s="3">
        <v>3959.0470733104935</v>
      </c>
      <c r="L133" s="2">
        <v>46</v>
      </c>
      <c r="M133" s="3">
        <v>1235</v>
      </c>
      <c r="N133" s="5"/>
      <c r="O133" s="2">
        <v>11.5</v>
      </c>
      <c r="P133" s="6">
        <v>0.7595959595959596</v>
      </c>
      <c r="Q133" s="6">
        <v>0.71414944356120824</v>
      </c>
      <c r="R133" s="6">
        <v>1.1718610863757792</v>
      </c>
      <c r="S133" s="21">
        <v>0.41499999999999998</v>
      </c>
      <c r="T133" s="21">
        <v>0.24</v>
      </c>
      <c r="U133" s="21">
        <v>0.34499999999999997</v>
      </c>
      <c r="V133" s="8">
        <v>2.9620653319283501</v>
      </c>
      <c r="W133" s="8">
        <v>3.0112704448618701</v>
      </c>
      <c r="X133" s="8">
        <v>11.839602327392701</v>
      </c>
      <c r="Y133" s="8">
        <v>7.7906262885417199</v>
      </c>
      <c r="Z133" s="8">
        <v>37.284418380904398</v>
      </c>
      <c r="AA133" s="8">
        <v>32.927429330645502</v>
      </c>
      <c r="AB133" s="8">
        <v>33.5833142438265</v>
      </c>
      <c r="AC133" s="8">
        <v>24.738351582901899</v>
      </c>
      <c r="AD133" s="8">
        <v>25.782104732670501</v>
      </c>
      <c r="AE133" s="8">
        <v>35.058505520685401</v>
      </c>
      <c r="AF133" s="8">
        <v>38.0213955193109</v>
      </c>
      <c r="AG133" s="8">
        <v>36.209877674439902</v>
      </c>
      <c r="AH133" s="8">
        <v>36.688046914372102</v>
      </c>
      <c r="AI133" s="8">
        <v>31.613735281990198</v>
      </c>
      <c r="AJ133" s="8">
        <v>32.0288175195858</v>
      </c>
      <c r="AK133" s="8">
        <v>30.705227470564001</v>
      </c>
      <c r="AL133" s="8">
        <v>339.59912035552298</v>
      </c>
      <c r="AM133" s="8">
        <v>1.5972419480460001</v>
      </c>
      <c r="AN133" s="6">
        <v>9.3996884592477201</v>
      </c>
      <c r="AO133" s="6">
        <v>1.6196453933202</v>
      </c>
      <c r="AP133" s="6">
        <v>3.5394694644247902</v>
      </c>
      <c r="AQ133" s="6">
        <v>2.3868603106244599</v>
      </c>
      <c r="AR133" s="6">
        <v>9.3665643469097901</v>
      </c>
      <c r="AS133" s="6">
        <v>3.2601823429697201</v>
      </c>
      <c r="AT133" s="6">
        <v>0</v>
      </c>
      <c r="AU133" s="6">
        <v>0</v>
      </c>
      <c r="AV133" s="6">
        <v>0</v>
      </c>
      <c r="AW133" s="6">
        <v>0</v>
      </c>
      <c r="AX133" s="6">
        <v>0</v>
      </c>
      <c r="AY133" s="6">
        <v>0</v>
      </c>
      <c r="AZ133" s="6">
        <v>0</v>
      </c>
      <c r="BA133" s="6">
        <v>0</v>
      </c>
      <c r="BB133" s="6">
        <v>0</v>
      </c>
      <c r="BC133" s="6">
        <v>0</v>
      </c>
      <c r="BD133" s="6">
        <f>IF(Table3[[#This Row],[C26TT(S) ppm]]=0,"",Table3[[#This Row],[C24TET ppm]]/Table3[[#This Row],[C26TT(S) ppm]])</f>
        <v>6.4565415472142701E-2</v>
      </c>
      <c r="BE133" s="22">
        <f t="shared" si="4"/>
        <v>0.96253889158757777</v>
      </c>
      <c r="BF133" s="6" t="str">
        <f>IF(SUM(Table3[[#This Row],[C31H (S) ppm]:[C35H (R) ppm]])=0,"",SUM(Table3[[#This Row],[C31H (S) ppm]:[C31H (R) ppm]])/SUM(Table3[[#This Row],[C31H (S) ppm]:[C35H (R) ppm]]))</f>
        <v/>
      </c>
      <c r="BG133" s="6" t="str">
        <f>IF(SUM(Table3[[#This Row],[C31H (S) ppm]:[C35H (R) ppm]])=0,"",SUM(Table3[[#This Row],[C32H (S) ppm]:[C32H (R) ppm]])/SUM(Table3[[#This Row],[C31H (S) ppm]:[C35H (R) ppm]]))</f>
        <v/>
      </c>
      <c r="BH133" s="6" t="str">
        <f>IF(SUM(Table3[[#This Row],[C31H (S) ppm]:[C35H (R) ppm]])=0,"",SUM(Table3[[#This Row],[C33H (S) ppm]:[C33H (R) ppm]])/SUM(Table3[[#This Row],[C31H (S) ppm]:[C35H (R) ppm]]))</f>
        <v/>
      </c>
      <c r="BI133" s="6" t="str">
        <f>IF(SUM(Table3[[#This Row],[C31H (S) ppm]:[C35H (R) ppm]])=0,"",SUM(Table3[[#This Row],[C34H (S) ppm]:[C34H (R) ppm]])/SUM(Table3[[#This Row],[C31H (S) ppm]:[C35H (R) ppm]]))</f>
        <v/>
      </c>
      <c r="BJ133" s="6" t="str">
        <f>IF(SUM(Table3[[#This Row],[C31H (S) ppm]:[C35H (R) ppm]])=0,"",SUM(Table3[[#This Row],[C35H (S) ppm]:[C35H (R) ppm]])/SUM(Table3[[#This Row],[C31H (S) ppm]:[C35H (R) ppm]]))</f>
        <v/>
      </c>
      <c r="BK133" s="6" t="str">
        <f>IF(Table3[[#This Row],[C34H (S) ppm]]=0,"",Table3[[#This Row],[C35H (S) ppm]]/Table3[[#This Row],[C34H (S) ppm]])</f>
        <v/>
      </c>
      <c r="BL133" s="6" t="str">
        <f>Table3[[#This Row],[C35HHI]]</f>
        <v/>
      </c>
      <c r="BM133" s="6" t="str">
        <f>IF(SUM(Table3[[#This Row],[C31H (S) ppm]:[C35H (R) ppm]])=0,"",Table3[[#This Row],[C29H ppm]]/Table3[[#This Row],[C30H ppm]])</f>
        <v/>
      </c>
      <c r="BN133" s="6" t="str">
        <f>IF(SUM(Table3[[#This Row],[C31H (S) ppm]:[C35H (R) ppm]])=0,"",SUM(Table3[[#This Row],[C31H (S) ppm]:[C35H (R) ppm]])/Table3[[#This Row],[C30H ppm]])</f>
        <v/>
      </c>
      <c r="BO133" s="21">
        <v>0.47042258991688002</v>
      </c>
      <c r="BP133" s="21">
        <v>0.238852637302882</v>
      </c>
      <c r="BQ133" s="21">
        <v>0.29072477278023801</v>
      </c>
      <c r="BR133" s="6">
        <v>0.114024673514685</v>
      </c>
      <c r="BS133" s="6">
        <v>0.45865599835344401</v>
      </c>
      <c r="BT133" s="6">
        <v>8.0983587246183222E-2</v>
      </c>
      <c r="BU133" s="6">
        <v>0.68217097677483118</v>
      </c>
      <c r="BV133" s="6">
        <v>0.89780146303762531</v>
      </c>
      <c r="BW133" s="6">
        <v>0.95886258834149674</v>
      </c>
      <c r="BX133" s="7">
        <v>0.50748911058030066</v>
      </c>
      <c r="BY133" s="7">
        <v>0.39966277926092453</v>
      </c>
      <c r="BZ133" s="7">
        <v>9.2848110158774741E-2</v>
      </c>
      <c r="CA133" s="21">
        <v>1.0681093998937865</v>
      </c>
      <c r="CB133" s="6">
        <v>0.93063829787234043</v>
      </c>
      <c r="CC133" s="8">
        <v>123.13171535484912</v>
      </c>
      <c r="CD133" s="8">
        <v>20.55261712766265</v>
      </c>
      <c r="CE133" s="6">
        <v>1.0998787878787879</v>
      </c>
      <c r="CF133" s="6">
        <v>2.16765736930346</v>
      </c>
      <c r="CG133" s="6">
        <v>0.78752976355279913</v>
      </c>
      <c r="CH133" s="8">
        <v>1.9903330737160401</v>
      </c>
      <c r="CI133" s="8">
        <v>6.2053798048288797</v>
      </c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</row>
    <row r="134" spans="1:115" x14ac:dyDescent="0.3">
      <c r="A134" s="1">
        <v>132</v>
      </c>
      <c r="B134" s="2" t="s">
        <v>152</v>
      </c>
      <c r="C134" s="2">
        <v>3505123741</v>
      </c>
      <c r="D134" s="2" t="s">
        <v>139</v>
      </c>
      <c r="E134" s="2" t="s">
        <v>137</v>
      </c>
      <c r="F134" s="2" t="s">
        <v>55</v>
      </c>
      <c r="G134" s="2" t="s">
        <v>277</v>
      </c>
      <c r="H134" s="2">
        <v>35.030268999999997</v>
      </c>
      <c r="I134" s="2">
        <v>-97.693568099999993</v>
      </c>
      <c r="J134" s="3">
        <v>11179</v>
      </c>
      <c r="K134" s="3">
        <v>3407.3590909645091</v>
      </c>
      <c r="L134" s="2">
        <v>46</v>
      </c>
      <c r="M134" s="3">
        <v>1501</v>
      </c>
      <c r="N134" s="5"/>
      <c r="O134" s="2">
        <v>3.7</v>
      </c>
      <c r="P134" s="6">
        <v>0.27715064227325809</v>
      </c>
      <c r="Q134" s="6">
        <v>0.30874316939890711</v>
      </c>
      <c r="R134" s="6">
        <v>1.2601769911504426</v>
      </c>
      <c r="S134" s="21">
        <v>0.26900000000000002</v>
      </c>
      <c r="T134" s="21">
        <v>0.34200000000000003</v>
      </c>
      <c r="U134" s="21">
        <v>0.38900000000000001</v>
      </c>
      <c r="V134" s="8">
        <v>2.0517368076662299</v>
      </c>
      <c r="W134" s="8">
        <v>1.6149973170609899</v>
      </c>
      <c r="X134" s="8">
        <v>4.4682826539579104</v>
      </c>
      <c r="Y134" s="8">
        <v>2.3262361060302901</v>
      </c>
      <c r="Z134" s="8">
        <v>10.3663152661097</v>
      </c>
      <c r="AA134" s="8">
        <v>6.7641069880114504</v>
      </c>
      <c r="AB134" s="8">
        <v>7.2883794918715203</v>
      </c>
      <c r="AC134" s="8">
        <v>5.0115955715773399</v>
      </c>
      <c r="AD134" s="8">
        <v>5.5289923704687398</v>
      </c>
      <c r="AE134" s="8">
        <v>6.7861885789684901</v>
      </c>
      <c r="AF134" s="8">
        <v>7.4190178862759897</v>
      </c>
      <c r="AG134" s="8">
        <v>5.70683512398496</v>
      </c>
      <c r="AH134" s="8">
        <v>6.5919499136039397</v>
      </c>
      <c r="AI134" s="8">
        <v>5.4783501588726802</v>
      </c>
      <c r="AJ134" s="8">
        <v>6.8335251631757803</v>
      </c>
      <c r="AK134" s="8">
        <v>6.57806627857107</v>
      </c>
      <c r="AL134" s="8">
        <v>34.188252930784898</v>
      </c>
      <c r="AM134" s="8">
        <v>0.98666366300221797</v>
      </c>
      <c r="AN134" s="6">
        <v>1.40489164023031</v>
      </c>
      <c r="AO134" s="6">
        <v>1.3352090148748901</v>
      </c>
      <c r="AP134" s="6">
        <v>1.0822624070856499</v>
      </c>
      <c r="AQ134" s="6">
        <v>1.30691284442695</v>
      </c>
      <c r="AR134" s="6">
        <v>3.3971271548985502</v>
      </c>
      <c r="AS134" s="6">
        <v>1.96116261721374</v>
      </c>
      <c r="AT134" s="6">
        <v>0</v>
      </c>
      <c r="AU134" s="6">
        <v>0</v>
      </c>
      <c r="AV134" s="6">
        <v>0</v>
      </c>
      <c r="AW134" s="6">
        <v>0</v>
      </c>
      <c r="AX134" s="6">
        <v>0</v>
      </c>
      <c r="AY134" s="6">
        <v>0</v>
      </c>
      <c r="AZ134" s="6">
        <v>0</v>
      </c>
      <c r="BA134" s="6">
        <v>0</v>
      </c>
      <c r="BB134" s="6">
        <v>0</v>
      </c>
      <c r="BC134" s="6">
        <v>0</v>
      </c>
      <c r="BD134" s="6">
        <f>IF(Table3[[#This Row],[C26TT(S) ppm]]=0,"",Table3[[#This Row],[C24TET ppm]]/Table3[[#This Row],[C26TT(S) ppm]])</f>
        <v>0.19687615429264924</v>
      </c>
      <c r="BE134" s="22">
        <f t="shared" si="4"/>
        <v>0.9225955040280277</v>
      </c>
      <c r="BF134" s="6" t="str">
        <f>IF(SUM(Table3[[#This Row],[C31H (S) ppm]:[C35H (R) ppm]])=0,"",SUM(Table3[[#This Row],[C31H (S) ppm]:[C31H (R) ppm]])/SUM(Table3[[#This Row],[C31H (S) ppm]:[C35H (R) ppm]]))</f>
        <v/>
      </c>
      <c r="BG134" s="6" t="str">
        <f>IF(SUM(Table3[[#This Row],[C31H (S) ppm]:[C35H (R) ppm]])=0,"",SUM(Table3[[#This Row],[C32H (S) ppm]:[C32H (R) ppm]])/SUM(Table3[[#This Row],[C31H (S) ppm]:[C35H (R) ppm]]))</f>
        <v/>
      </c>
      <c r="BH134" s="6" t="str">
        <f>IF(SUM(Table3[[#This Row],[C31H (S) ppm]:[C35H (R) ppm]])=0,"",SUM(Table3[[#This Row],[C33H (S) ppm]:[C33H (R) ppm]])/SUM(Table3[[#This Row],[C31H (S) ppm]:[C35H (R) ppm]]))</f>
        <v/>
      </c>
      <c r="BI134" s="6" t="str">
        <f>IF(SUM(Table3[[#This Row],[C31H (S) ppm]:[C35H (R) ppm]])=0,"",SUM(Table3[[#This Row],[C34H (S) ppm]:[C34H (R) ppm]])/SUM(Table3[[#This Row],[C31H (S) ppm]:[C35H (R) ppm]]))</f>
        <v/>
      </c>
      <c r="BJ134" s="6" t="str">
        <f>IF(SUM(Table3[[#This Row],[C31H (S) ppm]:[C35H (R) ppm]])=0,"",SUM(Table3[[#This Row],[C35H (S) ppm]:[C35H (R) ppm]])/SUM(Table3[[#This Row],[C31H (S) ppm]:[C35H (R) ppm]]))</f>
        <v/>
      </c>
      <c r="BK134" s="6" t="str">
        <f>IF(Table3[[#This Row],[C34H (S) ppm]]=0,"",Table3[[#This Row],[C35H (S) ppm]]/Table3[[#This Row],[C34H (S) ppm]])</f>
        <v/>
      </c>
      <c r="BL134" s="6" t="str">
        <f>Table3[[#This Row],[C35HHI]]</f>
        <v/>
      </c>
      <c r="BM134" s="6" t="str">
        <f>IF(SUM(Table3[[#This Row],[C31H (S) ppm]:[C35H (R) ppm]])=0,"",Table3[[#This Row],[C29H ppm]]/Table3[[#This Row],[C30H ppm]])</f>
        <v/>
      </c>
      <c r="BN134" s="6" t="str">
        <f>IF(SUM(Table3[[#This Row],[C31H (S) ppm]:[C35H (R) ppm]])=0,"",SUM(Table3[[#This Row],[C31H (S) ppm]:[C35H (R) ppm]])/Table3[[#This Row],[C30H ppm]])</f>
        <v/>
      </c>
      <c r="BO134" s="21">
        <v>0.38828796128251702</v>
      </c>
      <c r="BP134" s="21">
        <v>0.15518451300665501</v>
      </c>
      <c r="BQ134" s="21">
        <v>0.456527525710829</v>
      </c>
      <c r="BR134" s="6">
        <v>5.9919470415614601E-2</v>
      </c>
      <c r="BS134" s="6">
        <v>0.42065845101869598</v>
      </c>
      <c r="BT134" s="6">
        <v>8.14969218759867E-2</v>
      </c>
      <c r="BU134" s="6">
        <v>0.70753473626584629</v>
      </c>
      <c r="BV134" s="6">
        <v>0.8755570948090956</v>
      </c>
      <c r="BW134" s="6">
        <v>0.95463508233893135</v>
      </c>
      <c r="BX134" s="7">
        <v>0.32881113887897179</v>
      </c>
      <c r="BY134" s="7">
        <v>0.60457574675711045</v>
      </c>
      <c r="BZ134" s="7">
        <v>6.6613114363917647E-2</v>
      </c>
      <c r="CA134" s="21">
        <v>0.91657142857142859</v>
      </c>
      <c r="CB134" s="6">
        <v>0.76069197501201358</v>
      </c>
      <c r="CC134" s="8">
        <v>119.34709506670202</v>
      </c>
      <c r="CD134" s="8">
        <v>33.043888319755439</v>
      </c>
      <c r="CE134" s="6">
        <v>2.2233009708737863</v>
      </c>
      <c r="CF134" s="6">
        <v>3.2092545799115602</v>
      </c>
      <c r="CG134" s="6">
        <v>1.8386717336228735</v>
      </c>
      <c r="CH134" s="8">
        <v>1.8540602898173599</v>
      </c>
      <c r="CI134" s="8">
        <v>5.7460410548417098</v>
      </c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</row>
    <row r="135" spans="1:115" x14ac:dyDescent="0.3">
      <c r="A135" s="1">
        <v>133</v>
      </c>
      <c r="B135" s="2" t="s">
        <v>153</v>
      </c>
      <c r="C135" s="2">
        <v>3505123937</v>
      </c>
      <c r="D135" s="2" t="s">
        <v>139</v>
      </c>
      <c r="E135" s="2" t="s">
        <v>137</v>
      </c>
      <c r="F135" s="2" t="s">
        <v>143</v>
      </c>
      <c r="G135" s="2" t="s">
        <v>276</v>
      </c>
      <c r="H135" s="2">
        <v>35.028817799999999</v>
      </c>
      <c r="I135" s="2">
        <v>-97.849188699999999</v>
      </c>
      <c r="J135" s="3">
        <v>12939</v>
      </c>
      <c r="K135" s="3">
        <v>3943.8070737981739</v>
      </c>
      <c r="L135" s="2">
        <v>47</v>
      </c>
      <c r="M135" s="3">
        <v>2421</v>
      </c>
      <c r="N135" s="5"/>
      <c r="O135" s="2">
        <v>20.5</v>
      </c>
      <c r="P135" s="6">
        <v>0.56491862567811935</v>
      </c>
      <c r="Q135" s="6">
        <v>0.49463288965221125</v>
      </c>
      <c r="R135" s="6">
        <v>1.3559027777777777</v>
      </c>
      <c r="S135" s="21">
        <v>0.40799999999999997</v>
      </c>
      <c r="T135" s="21">
        <v>0.247</v>
      </c>
      <c r="U135" s="21">
        <v>0.34499999999999997</v>
      </c>
      <c r="V135" s="8">
        <v>3.37046816014157</v>
      </c>
      <c r="W135" s="8">
        <v>6.2831895663638102</v>
      </c>
      <c r="X135" s="8">
        <v>3.6174191374834002</v>
      </c>
      <c r="Y135" s="8">
        <v>2.5435001135683102</v>
      </c>
      <c r="Z135" s="8">
        <v>10.351672223685901</v>
      </c>
      <c r="AA135" s="8">
        <v>8.5868601815287295</v>
      </c>
      <c r="AB135" s="8">
        <v>8.9905932567304294</v>
      </c>
      <c r="AC135" s="8">
        <v>7.5920443544374301</v>
      </c>
      <c r="AD135" s="8">
        <v>8.1405443143157008</v>
      </c>
      <c r="AE135" s="8">
        <v>9.9039685810899591</v>
      </c>
      <c r="AF135" s="8">
        <v>10.249999416688</v>
      </c>
      <c r="AG135" s="8">
        <v>9.4049172493277506</v>
      </c>
      <c r="AH135" s="8">
        <v>9.1863426265251995</v>
      </c>
      <c r="AI135" s="8">
        <v>9.9863220939420394</v>
      </c>
      <c r="AJ135" s="8">
        <v>10.7078557318217</v>
      </c>
      <c r="AK135" s="8">
        <v>7.4174037786242604</v>
      </c>
      <c r="AL135" s="8">
        <v>50.129733665817803</v>
      </c>
      <c r="AM135" s="8">
        <v>0.20330909359094301</v>
      </c>
      <c r="AN135" s="6">
        <v>1.80111332454071</v>
      </c>
      <c r="AO135" s="6">
        <v>0.33350433674734897</v>
      </c>
      <c r="AP135" s="6">
        <v>0.49068815906016</v>
      </c>
      <c r="AQ135" s="6">
        <v>0.40172445293701697</v>
      </c>
      <c r="AR135" s="6">
        <v>2.2140495417551498</v>
      </c>
      <c r="AS135" s="6">
        <v>1.4077520443057401</v>
      </c>
      <c r="AT135" s="6">
        <v>0</v>
      </c>
      <c r="AU135" s="6">
        <v>0</v>
      </c>
      <c r="AV135" s="6">
        <v>0</v>
      </c>
      <c r="AW135" s="6">
        <v>0</v>
      </c>
      <c r="AX135" s="6">
        <v>0</v>
      </c>
      <c r="AY135" s="6">
        <v>0</v>
      </c>
      <c r="AZ135" s="6">
        <v>0</v>
      </c>
      <c r="BA135" s="6">
        <v>0</v>
      </c>
      <c r="BB135" s="6">
        <v>0</v>
      </c>
      <c r="BC135" s="6">
        <v>0</v>
      </c>
      <c r="BD135" s="6">
        <f>IF(Table3[[#This Row],[C26TT(S) ppm]]=0,"",Table3[[#This Row],[C24TET ppm]]/Table3[[#This Row],[C26TT(S) ppm]])</f>
        <v>2.6779228900594088E-2</v>
      </c>
      <c r="BE135" s="22">
        <f t="shared" si="4"/>
        <v>0.96368974193027257</v>
      </c>
      <c r="BF135" s="6" t="str">
        <f>IF(SUM(Table3[[#This Row],[C31H (S) ppm]:[C35H (R) ppm]])=0,"",SUM(Table3[[#This Row],[C31H (S) ppm]:[C31H (R) ppm]])/SUM(Table3[[#This Row],[C31H (S) ppm]:[C35H (R) ppm]]))</f>
        <v/>
      </c>
      <c r="BG135" s="6" t="str">
        <f>IF(SUM(Table3[[#This Row],[C31H (S) ppm]:[C35H (R) ppm]])=0,"",SUM(Table3[[#This Row],[C32H (S) ppm]:[C32H (R) ppm]])/SUM(Table3[[#This Row],[C31H (S) ppm]:[C35H (R) ppm]]))</f>
        <v/>
      </c>
      <c r="BH135" s="6" t="str">
        <f>IF(SUM(Table3[[#This Row],[C31H (S) ppm]:[C35H (R) ppm]])=0,"",SUM(Table3[[#This Row],[C33H (S) ppm]:[C33H (R) ppm]])/SUM(Table3[[#This Row],[C31H (S) ppm]:[C35H (R) ppm]]))</f>
        <v/>
      </c>
      <c r="BI135" s="6" t="str">
        <f>IF(SUM(Table3[[#This Row],[C31H (S) ppm]:[C35H (R) ppm]])=0,"",SUM(Table3[[#This Row],[C34H (S) ppm]:[C34H (R) ppm]])/SUM(Table3[[#This Row],[C31H (S) ppm]:[C35H (R) ppm]]))</f>
        <v/>
      </c>
      <c r="BJ135" s="6" t="str">
        <f>IF(SUM(Table3[[#This Row],[C31H (S) ppm]:[C35H (R) ppm]])=0,"",SUM(Table3[[#This Row],[C35H (S) ppm]:[C35H (R) ppm]])/SUM(Table3[[#This Row],[C31H (S) ppm]:[C35H (R) ppm]]))</f>
        <v/>
      </c>
      <c r="BK135" s="6" t="str">
        <f>IF(Table3[[#This Row],[C34H (S) ppm]]=0,"",Table3[[#This Row],[C35H (S) ppm]]/Table3[[#This Row],[C34H (S) ppm]])</f>
        <v/>
      </c>
      <c r="BL135" s="6" t="str">
        <f>Table3[[#This Row],[C35HHI]]</f>
        <v/>
      </c>
      <c r="BM135" s="6" t="str">
        <f>IF(SUM(Table3[[#This Row],[C31H (S) ppm]:[C35H (R) ppm]])=0,"",Table3[[#This Row],[C29H ppm]]/Table3[[#This Row],[C30H ppm]])</f>
        <v/>
      </c>
      <c r="BN135" s="6" t="str">
        <f>IF(SUM(Table3[[#This Row],[C31H (S) ppm]:[C35H (R) ppm]])=0,"",SUM(Table3[[#This Row],[C31H (S) ppm]:[C35H (R) ppm]])/Table3[[#This Row],[C30H ppm]])</f>
        <v/>
      </c>
      <c r="BO135" s="21">
        <v>0.59567884179698305</v>
      </c>
      <c r="BP135" s="21">
        <v>0.190289366561677</v>
      </c>
      <c r="BQ135" s="21">
        <v>0.21403179164134001</v>
      </c>
      <c r="BR135" s="6">
        <v>0.17627334658392599</v>
      </c>
      <c r="BS135" s="6">
        <v>0.65936091653814299</v>
      </c>
      <c r="BT135" s="6">
        <v>8.1569690137978032E-2</v>
      </c>
      <c r="BU135" s="6">
        <v>0.79949026921155741</v>
      </c>
      <c r="BV135" s="6">
        <v>0.95725016759854409</v>
      </c>
      <c r="BW135" s="6">
        <v>0.97091435640859303</v>
      </c>
      <c r="BX135" s="7">
        <v>0.49411602969480339</v>
      </c>
      <c r="BY135" s="7">
        <v>0.41190541655210333</v>
      </c>
      <c r="BZ135" s="7">
        <v>9.3978553753093205E-2</v>
      </c>
      <c r="CA135" s="21">
        <v>0.97497777213260517</v>
      </c>
      <c r="CB135" s="6">
        <v>0.85917808219178093</v>
      </c>
      <c r="CC135" s="8">
        <v>126.55707698193474</v>
      </c>
      <c r="CD135" s="8">
        <v>23.082849262723222</v>
      </c>
      <c r="CE135" s="6">
        <v>1.7216795636179121</v>
      </c>
      <c r="CF135" s="6">
        <v>2.3885522959183669</v>
      </c>
      <c r="CG135" s="6">
        <v>0.83362083356518835</v>
      </c>
      <c r="CH135" s="8">
        <v>0.62234421840906395</v>
      </c>
      <c r="CI135" s="8">
        <v>6.0629456506378903</v>
      </c>
      <c r="CJ135" s="6">
        <v>-34.061999999999998</v>
      </c>
      <c r="CK135" s="6">
        <v>-33.3675</v>
      </c>
      <c r="CL135" s="6">
        <v>-31.802500000000002</v>
      </c>
      <c r="CM135" s="6">
        <v>-32.414000000000001</v>
      </c>
      <c r="CN135" s="6">
        <v>-31.298000000000002</v>
      </c>
      <c r="CO135" s="6">
        <v>-31.153500000000001</v>
      </c>
      <c r="CP135" s="6">
        <v>-32.387</v>
      </c>
      <c r="CQ135" s="6">
        <v>-27.466999999999999</v>
      </c>
      <c r="CR135" s="6"/>
      <c r="CS135" s="6">
        <v>-28.301000000000002</v>
      </c>
      <c r="CT135" s="6">
        <v>-32.105499999999999</v>
      </c>
      <c r="CU135" s="6">
        <v>-31.734999999999999</v>
      </c>
      <c r="CV135" s="6">
        <v>-31.4</v>
      </c>
      <c r="CW135" s="6">
        <v>-25.293500000000002</v>
      </c>
      <c r="CX135" s="6">
        <v>-25.92</v>
      </c>
      <c r="CY135" s="6">
        <v>-25.432000000000002</v>
      </c>
      <c r="CZ135" s="6">
        <v>-32.325000000000003</v>
      </c>
      <c r="DA135" s="6">
        <v>-28.4</v>
      </c>
      <c r="DB135" s="6">
        <v>-28.464500000000001</v>
      </c>
      <c r="DC135" s="6">
        <v>-31.460999999999999</v>
      </c>
      <c r="DD135" s="6">
        <v>-31.954999999999998</v>
      </c>
      <c r="DE135" s="6">
        <v>-31.628</v>
      </c>
      <c r="DF135" s="6">
        <v>-31.436500000000002</v>
      </c>
      <c r="DG135" s="6">
        <v>-31.518000000000001</v>
      </c>
      <c r="DH135" s="6">
        <v>-31.492000000000001</v>
      </c>
      <c r="DI135" s="6">
        <v>-31.05</v>
      </c>
      <c r="DJ135" s="6">
        <v>-31.281500000000001</v>
      </c>
      <c r="DK135" s="6">
        <v>-31.450000000000003</v>
      </c>
    </row>
    <row r="136" spans="1:115" x14ac:dyDescent="0.3">
      <c r="A136" s="1">
        <v>134</v>
      </c>
      <c r="B136" s="2" t="s">
        <v>154</v>
      </c>
      <c r="C136" s="2">
        <v>3508722060</v>
      </c>
      <c r="D136" s="2" t="s">
        <v>136</v>
      </c>
      <c r="E136" s="2" t="s">
        <v>137</v>
      </c>
      <c r="F136" s="2" t="s">
        <v>9</v>
      </c>
      <c r="G136" s="2" t="s">
        <v>277</v>
      </c>
      <c r="H136" s="2">
        <v>35.026004399999998</v>
      </c>
      <c r="I136" s="2">
        <v>-97.662675500000006</v>
      </c>
      <c r="J136" s="3">
        <v>10671</v>
      </c>
      <c r="K136" s="3">
        <v>3252.5206959193379</v>
      </c>
      <c r="L136" s="2">
        <v>44</v>
      </c>
      <c r="M136" s="2">
        <v>865</v>
      </c>
      <c r="N136" s="5"/>
      <c r="O136" s="2">
        <v>4</v>
      </c>
      <c r="P136" s="6">
        <v>0.29761904761904767</v>
      </c>
      <c r="Q136" s="6">
        <v>0.33414515343399898</v>
      </c>
      <c r="R136" s="6">
        <v>1.1297376093294462</v>
      </c>
      <c r="S136" s="21">
        <v>0.28999999999999998</v>
      </c>
      <c r="T136" s="21">
        <v>0.378</v>
      </c>
      <c r="U136" s="21">
        <v>0.33200000000000002</v>
      </c>
      <c r="V136" s="8">
        <v>1.70073625863984</v>
      </c>
      <c r="W136" s="8">
        <v>1.99613282190699</v>
      </c>
      <c r="X136" s="8">
        <v>6.1787464645261201</v>
      </c>
      <c r="Y136" s="8">
        <v>1.7372931590726099</v>
      </c>
      <c r="Z136" s="8">
        <v>13.2425270846446</v>
      </c>
      <c r="AA136" s="8">
        <v>9.6870533718636604</v>
      </c>
      <c r="AB136" s="8">
        <v>9.8683671941250708</v>
      </c>
      <c r="AC136" s="8">
        <v>7.2447792966865396</v>
      </c>
      <c r="AD136" s="8">
        <v>7.1758674383994601</v>
      </c>
      <c r="AE136" s="8">
        <v>7.5437475111454004</v>
      </c>
      <c r="AF136" s="8">
        <v>8.5393978051162698</v>
      </c>
      <c r="AG136" s="8">
        <v>6.5797168350775896</v>
      </c>
      <c r="AH136" s="8">
        <v>6.5192088619474804</v>
      </c>
      <c r="AI136" s="8">
        <v>5.5474045921094799</v>
      </c>
      <c r="AJ136" s="8">
        <v>7.1870025862324303</v>
      </c>
      <c r="AK136" s="8">
        <v>6.3644723264949503</v>
      </c>
      <c r="AL136" s="8">
        <v>40.640978521930997</v>
      </c>
      <c r="AM136" s="8">
        <v>1.07643264004215</v>
      </c>
      <c r="AN136" s="6">
        <v>3.4083006739697002</v>
      </c>
      <c r="AO136" s="6">
        <v>1.1496514894721701</v>
      </c>
      <c r="AP136" s="6">
        <v>1.55272283131287</v>
      </c>
      <c r="AQ136" s="6">
        <v>1.7184894660339201</v>
      </c>
      <c r="AR136" s="6">
        <v>4.1069786762064897</v>
      </c>
      <c r="AS136" s="6">
        <v>3.5348841941464202</v>
      </c>
      <c r="AT136" s="6">
        <v>0</v>
      </c>
      <c r="AU136" s="6">
        <v>0</v>
      </c>
      <c r="AV136" s="6">
        <v>0</v>
      </c>
      <c r="AW136" s="6">
        <v>0</v>
      </c>
      <c r="AX136" s="6">
        <v>0</v>
      </c>
      <c r="AY136" s="6">
        <v>0</v>
      </c>
      <c r="AZ136" s="6">
        <v>0</v>
      </c>
      <c r="BA136" s="6">
        <v>0</v>
      </c>
      <c r="BB136" s="6">
        <v>0</v>
      </c>
      <c r="BC136" s="6">
        <v>0</v>
      </c>
      <c r="BD136" s="6">
        <f>IF(Table3[[#This Row],[C26TT(S) ppm]]=0,"",Table3[[#This Row],[C24TET ppm]]/Table3[[#This Row],[C26TT(S) ppm]])</f>
        <v>0.14858045993678035</v>
      </c>
      <c r="BE136" s="22">
        <f t="shared" si="4"/>
        <v>0.90521624404685264</v>
      </c>
      <c r="BF136" s="6" t="str">
        <f>IF(SUM(Table3[[#This Row],[C31H (S) ppm]:[C35H (R) ppm]])=0,"",SUM(Table3[[#This Row],[C31H (S) ppm]:[C31H (R) ppm]])/SUM(Table3[[#This Row],[C31H (S) ppm]:[C35H (R) ppm]]))</f>
        <v/>
      </c>
      <c r="BG136" s="6" t="str">
        <f>IF(SUM(Table3[[#This Row],[C31H (S) ppm]:[C35H (R) ppm]])=0,"",SUM(Table3[[#This Row],[C32H (S) ppm]:[C32H (R) ppm]])/SUM(Table3[[#This Row],[C31H (S) ppm]:[C35H (R) ppm]]))</f>
        <v/>
      </c>
      <c r="BH136" s="6" t="str">
        <f>IF(SUM(Table3[[#This Row],[C31H (S) ppm]:[C35H (R) ppm]])=0,"",SUM(Table3[[#This Row],[C33H (S) ppm]:[C33H (R) ppm]])/SUM(Table3[[#This Row],[C31H (S) ppm]:[C35H (R) ppm]]))</f>
        <v/>
      </c>
      <c r="BI136" s="6" t="str">
        <f>IF(SUM(Table3[[#This Row],[C31H (S) ppm]:[C35H (R) ppm]])=0,"",SUM(Table3[[#This Row],[C34H (S) ppm]:[C34H (R) ppm]])/SUM(Table3[[#This Row],[C31H (S) ppm]:[C35H (R) ppm]]))</f>
        <v/>
      </c>
      <c r="BJ136" s="6" t="str">
        <f>IF(SUM(Table3[[#This Row],[C31H (S) ppm]:[C35H (R) ppm]])=0,"",SUM(Table3[[#This Row],[C35H (S) ppm]:[C35H (R) ppm]])/SUM(Table3[[#This Row],[C31H (S) ppm]:[C35H (R) ppm]]))</f>
        <v/>
      </c>
      <c r="BK136" s="6" t="str">
        <f>IF(Table3[[#This Row],[C34H (S) ppm]]=0,"",Table3[[#This Row],[C35H (S) ppm]]/Table3[[#This Row],[C34H (S) ppm]])</f>
        <v/>
      </c>
      <c r="BL136" s="6" t="str">
        <f>Table3[[#This Row],[C35HHI]]</f>
        <v/>
      </c>
      <c r="BM136" s="6" t="str">
        <f>IF(SUM(Table3[[#This Row],[C31H (S) ppm]:[C35H (R) ppm]])=0,"",Table3[[#This Row],[C29H ppm]]/Table3[[#This Row],[C30H ppm]])</f>
        <v/>
      </c>
      <c r="BN136" s="6" t="str">
        <f>IF(SUM(Table3[[#This Row],[C31H (S) ppm]:[C35H (R) ppm]])=0,"",SUM(Table3[[#This Row],[C31H (S) ppm]:[C35H (R) ppm]])/Table3[[#This Row],[C30H ppm]])</f>
        <v/>
      </c>
      <c r="BO136" s="21">
        <v>0.35934674832312602</v>
      </c>
      <c r="BP136" s="21">
        <v>0.230300379119277</v>
      </c>
      <c r="BQ136" s="21">
        <v>0.410352872557597</v>
      </c>
      <c r="BR136" s="6">
        <v>8.7595125325953899E-2</v>
      </c>
      <c r="BS136" s="6">
        <v>0.32784316934441099</v>
      </c>
      <c r="BT136" s="6">
        <v>0.1002427374856681</v>
      </c>
      <c r="BU136" s="6">
        <v>0.63026789370682323</v>
      </c>
      <c r="BV136" s="6">
        <v>0.79761426423293824</v>
      </c>
      <c r="BW136" s="6">
        <v>0.93797409355041927</v>
      </c>
      <c r="BX136" s="7">
        <v>0.33040992032896432</v>
      </c>
      <c r="BY136" s="7">
        <v>0.61651888974556668</v>
      </c>
      <c r="BZ136" s="7">
        <v>5.3071189925469033E-2</v>
      </c>
      <c r="CA136" s="21">
        <v>0.8904125924159314</v>
      </c>
      <c r="CB136" s="6">
        <v>0.73167967766305719</v>
      </c>
      <c r="CC136" s="8">
        <v>120.2549634123053</v>
      </c>
      <c r="CD136" s="8">
        <v>32.194262707599393</v>
      </c>
      <c r="CE136" s="6">
        <v>1.7791720569210869</v>
      </c>
      <c r="CF136" s="6">
        <v>3.3025296850800205</v>
      </c>
      <c r="CG136" s="6">
        <v>1.8659212445308702</v>
      </c>
      <c r="CH136" s="8">
        <v>2.0982400265640599</v>
      </c>
      <c r="CI136" s="8">
        <v>7.85981978539425</v>
      </c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</row>
    <row r="137" spans="1:115" x14ac:dyDescent="0.3">
      <c r="A137" s="1">
        <v>135</v>
      </c>
      <c r="B137" s="2" t="s">
        <v>155</v>
      </c>
      <c r="C137" s="2">
        <v>3508722032</v>
      </c>
      <c r="D137" s="2" t="s">
        <v>136</v>
      </c>
      <c r="E137" s="2" t="s">
        <v>137</v>
      </c>
      <c r="F137" s="2" t="s">
        <v>55</v>
      </c>
      <c r="G137" s="2" t="s">
        <v>277</v>
      </c>
      <c r="H137" s="2">
        <v>35.016040599999997</v>
      </c>
      <c r="I137" s="2">
        <v>-97.669542100000001</v>
      </c>
      <c r="J137" s="3">
        <v>10922</v>
      </c>
      <c r="K137" s="3">
        <v>3329.0254934711843</v>
      </c>
      <c r="L137" s="2">
        <v>45</v>
      </c>
      <c r="M137" s="2">
        <v>992</v>
      </c>
      <c r="N137" s="5"/>
      <c r="O137" s="2">
        <v>5</v>
      </c>
      <c r="P137" s="6">
        <v>0.27295492487479134</v>
      </c>
      <c r="Q137" s="6">
        <v>0.35287671232876716</v>
      </c>
      <c r="R137" s="6">
        <v>1.015527950310559</v>
      </c>
      <c r="S137" s="21">
        <v>0.26600000000000001</v>
      </c>
      <c r="T137" s="21">
        <v>0.378</v>
      </c>
      <c r="U137" s="21">
        <v>0.35599999999999998</v>
      </c>
      <c r="V137" s="8">
        <v>1.48741590630488</v>
      </c>
      <c r="W137" s="8">
        <v>1.04037477003015</v>
      </c>
      <c r="X137" s="8">
        <v>3.6404409064300598</v>
      </c>
      <c r="Y137" s="8">
        <v>1.7815247814483699</v>
      </c>
      <c r="Z137" s="8">
        <v>11.1373871593937</v>
      </c>
      <c r="AA137" s="8">
        <v>7.1912994278700699</v>
      </c>
      <c r="AB137" s="8">
        <v>6.6088506525581501</v>
      </c>
      <c r="AC137" s="8">
        <v>4.7116198258553297</v>
      </c>
      <c r="AD137" s="8">
        <v>4.8104543405223499</v>
      </c>
      <c r="AE137" s="8">
        <v>5.1411363400360104</v>
      </c>
      <c r="AF137" s="8">
        <v>5.6679634887016297</v>
      </c>
      <c r="AG137" s="8">
        <v>5.6203966573035098</v>
      </c>
      <c r="AH137" s="8">
        <v>5.0766979780504604</v>
      </c>
      <c r="AI137" s="8">
        <v>4.1509407674304102</v>
      </c>
      <c r="AJ137" s="8">
        <v>5.4491778339871901</v>
      </c>
      <c r="AK137" s="8">
        <v>5.4178294416698902</v>
      </c>
      <c r="AL137" s="8">
        <v>32.703557193509099</v>
      </c>
      <c r="AM137" s="8">
        <v>0.418087412815005</v>
      </c>
      <c r="AN137" s="6">
        <v>2.1532426972940502</v>
      </c>
      <c r="AO137" s="6">
        <v>1.3788938676231399</v>
      </c>
      <c r="AP137" s="6">
        <v>0.99759727634718098</v>
      </c>
      <c r="AQ137" s="6">
        <v>1.6903096676917999</v>
      </c>
      <c r="AR137" s="6">
        <v>2.8664186225124602</v>
      </c>
      <c r="AS137" s="6">
        <v>1.8862371196748799</v>
      </c>
      <c r="AT137" s="6">
        <v>0</v>
      </c>
      <c r="AU137" s="6">
        <v>0</v>
      </c>
      <c r="AV137" s="6">
        <v>0</v>
      </c>
      <c r="AW137" s="6">
        <v>0</v>
      </c>
      <c r="AX137" s="6">
        <v>0</v>
      </c>
      <c r="AY137" s="6">
        <v>0</v>
      </c>
      <c r="AZ137" s="6">
        <v>0</v>
      </c>
      <c r="BA137" s="6">
        <v>0</v>
      </c>
      <c r="BB137" s="6">
        <v>0</v>
      </c>
      <c r="BC137" s="6">
        <v>0</v>
      </c>
      <c r="BD137" s="6">
        <f>IF(Table3[[#This Row],[C26TT(S) ppm]]=0,"",Table3[[#This Row],[C24TET ppm]]/Table3[[#This Row],[C26TT(S) ppm]])</f>
        <v>8.8735387885228403E-2</v>
      </c>
      <c r="BE137" s="22">
        <f t="shared" si="4"/>
        <v>0.91050713540626327</v>
      </c>
      <c r="BF137" s="6" t="str">
        <f>IF(SUM(Table3[[#This Row],[C31H (S) ppm]:[C35H (R) ppm]])=0,"",SUM(Table3[[#This Row],[C31H (S) ppm]:[C31H (R) ppm]])/SUM(Table3[[#This Row],[C31H (S) ppm]:[C35H (R) ppm]]))</f>
        <v/>
      </c>
      <c r="BG137" s="6" t="str">
        <f>IF(SUM(Table3[[#This Row],[C31H (S) ppm]:[C35H (R) ppm]])=0,"",SUM(Table3[[#This Row],[C32H (S) ppm]:[C32H (R) ppm]])/SUM(Table3[[#This Row],[C31H (S) ppm]:[C35H (R) ppm]]))</f>
        <v/>
      </c>
      <c r="BH137" s="6" t="str">
        <f>IF(SUM(Table3[[#This Row],[C31H (S) ppm]:[C35H (R) ppm]])=0,"",SUM(Table3[[#This Row],[C33H (S) ppm]:[C33H (R) ppm]])/SUM(Table3[[#This Row],[C31H (S) ppm]:[C35H (R) ppm]]))</f>
        <v/>
      </c>
      <c r="BI137" s="6" t="str">
        <f>IF(SUM(Table3[[#This Row],[C31H (S) ppm]:[C35H (R) ppm]])=0,"",SUM(Table3[[#This Row],[C34H (S) ppm]:[C34H (R) ppm]])/SUM(Table3[[#This Row],[C31H (S) ppm]:[C35H (R) ppm]]))</f>
        <v/>
      </c>
      <c r="BJ137" s="6" t="str">
        <f>IF(SUM(Table3[[#This Row],[C31H (S) ppm]:[C35H (R) ppm]])=0,"",SUM(Table3[[#This Row],[C35H (S) ppm]:[C35H (R) ppm]])/SUM(Table3[[#This Row],[C31H (S) ppm]:[C35H (R) ppm]]))</f>
        <v/>
      </c>
      <c r="BK137" s="6" t="str">
        <f>IF(Table3[[#This Row],[C34H (S) ppm]]=0,"",Table3[[#This Row],[C35H (S) ppm]]/Table3[[#This Row],[C34H (S) ppm]])</f>
        <v/>
      </c>
      <c r="BL137" s="6" t="str">
        <f>Table3[[#This Row],[C35HHI]]</f>
        <v/>
      </c>
      <c r="BM137" s="6" t="str">
        <f>IF(SUM(Table3[[#This Row],[C31H (S) ppm]:[C35H (R) ppm]])=0,"",Table3[[#This Row],[C29H ppm]]/Table3[[#This Row],[C30H ppm]])</f>
        <v/>
      </c>
      <c r="BN137" s="6" t="str">
        <f>IF(SUM(Table3[[#This Row],[C31H (S) ppm]:[C35H (R) ppm]])=0,"",SUM(Table3[[#This Row],[C31H (S) ppm]:[C35H (R) ppm]])/Table3[[#This Row],[C30H ppm]])</f>
        <v/>
      </c>
      <c r="BO137" s="21">
        <v>0.37303610853927799</v>
      </c>
      <c r="BP137" s="21">
        <v>0.27811409443771801</v>
      </c>
      <c r="BQ137" s="21">
        <v>0.348849797023004</v>
      </c>
      <c r="BR137" s="6">
        <v>9.7239188859027603E-2</v>
      </c>
      <c r="BS137" s="6">
        <v>0.38107395816175299</v>
      </c>
      <c r="BT137" s="6">
        <v>8.8917723393453954E-2</v>
      </c>
      <c r="BU137" s="6">
        <v>0.67755511497869014</v>
      </c>
      <c r="BV137" s="6">
        <v>0.79835794780450864</v>
      </c>
      <c r="BW137" s="6">
        <v>0.94869771182402818</v>
      </c>
      <c r="BX137" s="7">
        <v>0.31340608698435052</v>
      </c>
      <c r="BY137" s="7">
        <v>0.63676512945242747</v>
      </c>
      <c r="BZ137" s="7">
        <v>4.9828783563222068E-2</v>
      </c>
      <c r="CA137" s="21">
        <v>0.87922366421138787</v>
      </c>
      <c r="CB137" s="6">
        <v>0.72033481043820791</v>
      </c>
      <c r="CC137" s="8">
        <v>119.63114504013987</v>
      </c>
      <c r="CD137" s="8">
        <v>33.737452523060227</v>
      </c>
      <c r="CE137" s="6">
        <v>1.9891830344434958</v>
      </c>
      <c r="CF137" s="6">
        <v>3.4000341763499655</v>
      </c>
      <c r="CG137" s="6">
        <v>2.0317573777187787</v>
      </c>
      <c r="CH137" s="8">
        <v>2.0023785592670702</v>
      </c>
      <c r="CI137" s="8">
        <v>6.8615606013405399</v>
      </c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</row>
    <row r="138" spans="1:115" x14ac:dyDescent="0.3">
      <c r="A138" s="1">
        <v>136</v>
      </c>
      <c r="B138" s="2" t="s">
        <v>156</v>
      </c>
      <c r="C138" s="2">
        <v>3508721847</v>
      </c>
      <c r="D138" s="2" t="s">
        <v>136</v>
      </c>
      <c r="E138" s="2" t="s">
        <v>137</v>
      </c>
      <c r="F138" s="2" t="s">
        <v>55</v>
      </c>
      <c r="G138" s="2" t="s">
        <v>277</v>
      </c>
      <c r="H138" s="2">
        <v>35.015480199999999</v>
      </c>
      <c r="I138" s="2">
        <v>-97.637619700000002</v>
      </c>
      <c r="J138" s="3">
        <v>10881</v>
      </c>
      <c r="K138" s="3">
        <v>3316.5286938710819</v>
      </c>
      <c r="L138" s="2">
        <v>45</v>
      </c>
      <c r="M138" s="3">
        <v>4371</v>
      </c>
      <c r="N138" s="5"/>
      <c r="O138" s="2">
        <v>6.7</v>
      </c>
      <c r="P138" s="6">
        <v>0.33874458874458879</v>
      </c>
      <c r="Q138" s="6">
        <v>0.40574768631271307</v>
      </c>
      <c r="R138" s="6">
        <v>1.1272509003601441</v>
      </c>
      <c r="S138" s="21">
        <v>0.23499999999999999</v>
      </c>
      <c r="T138" s="21">
        <v>0.441</v>
      </c>
      <c r="U138" s="21">
        <v>0.32500000000000001</v>
      </c>
      <c r="V138" s="8">
        <v>1.6888412567659601</v>
      </c>
      <c r="W138" s="8">
        <v>2.0756761687051202</v>
      </c>
      <c r="X138" s="8">
        <v>5.0043923531440502</v>
      </c>
      <c r="Y138" s="8">
        <v>1.25056935271935</v>
      </c>
      <c r="Z138" s="8">
        <v>11.6568035868509</v>
      </c>
      <c r="AA138" s="8">
        <v>9.1315226159156495</v>
      </c>
      <c r="AB138" s="8">
        <v>8.8130043296459597</v>
      </c>
      <c r="AC138" s="8">
        <v>5.8981350313678398</v>
      </c>
      <c r="AD138" s="8">
        <v>5.8475759398239102</v>
      </c>
      <c r="AE138" s="8">
        <v>6.67791025461967</v>
      </c>
      <c r="AF138" s="8">
        <v>7.7506249340861997</v>
      </c>
      <c r="AG138" s="8">
        <v>6.8361717834778002</v>
      </c>
      <c r="AH138" s="8">
        <v>7.6808318392871904</v>
      </c>
      <c r="AI138" s="8">
        <v>5.5543172470406503</v>
      </c>
      <c r="AJ138" s="8">
        <v>5.7213577815338699</v>
      </c>
      <c r="AK138" s="8">
        <v>5.1162448658493798</v>
      </c>
      <c r="AL138" s="8">
        <v>46.685953876016498</v>
      </c>
      <c r="AM138" s="8">
        <v>0.82546595712538895</v>
      </c>
      <c r="AN138" s="6">
        <v>2.8410458418011801</v>
      </c>
      <c r="AO138" s="6">
        <v>0.86333539506950496</v>
      </c>
      <c r="AP138" s="6">
        <v>1.9715651427871099</v>
      </c>
      <c r="AQ138" s="6">
        <v>2.5828233624161601</v>
      </c>
      <c r="AR138" s="6">
        <v>2.9741674908860798</v>
      </c>
      <c r="AS138" s="6">
        <v>4.9009996095052699</v>
      </c>
      <c r="AT138" s="6">
        <v>1.6958644612740399</v>
      </c>
      <c r="AU138" s="6">
        <v>1.23185410888817</v>
      </c>
      <c r="AV138" s="6">
        <v>1.19506209436291</v>
      </c>
      <c r="AW138" s="6">
        <v>0.72865746771292605</v>
      </c>
      <c r="AX138" s="6">
        <v>0.92331196538563498</v>
      </c>
      <c r="AY138" s="6">
        <v>0.72275159119477095</v>
      </c>
      <c r="AZ138" s="6">
        <v>0.64358092219463703</v>
      </c>
      <c r="BA138" s="6">
        <v>0.27853390605893902</v>
      </c>
      <c r="BB138" s="6">
        <v>0.40128036666600198</v>
      </c>
      <c r="BC138" s="6">
        <v>0.252476221151133</v>
      </c>
      <c r="BD138" s="6">
        <f>IF(Table3[[#This Row],[C26TT(S) ppm]]=0,"",Table3[[#This Row],[C24TET ppm]]/Table3[[#This Row],[C26TT(S) ppm]])</f>
        <v>0.13995372312355397</v>
      </c>
      <c r="BE138" s="22">
        <f t="shared" si="4"/>
        <v>0.85556260061129286</v>
      </c>
      <c r="BF138" s="6">
        <f>IF(SUM(Table3[[#This Row],[C31H (S) ppm]:[C35H (R) ppm]])=0,"",SUM(Table3[[#This Row],[C31H (S) ppm]:[C31H (R) ppm]])/SUM(Table3[[#This Row],[C31H (S) ppm]:[C35H (R) ppm]]))</f>
        <v>0.36263882916413331</v>
      </c>
      <c r="BG138" s="6">
        <f>IF(SUM(Table3[[#This Row],[C31H (S) ppm]:[C35H (R) ppm]])=0,"",SUM(Table3[[#This Row],[C32H (S) ppm]:[C32H (R) ppm]])/SUM(Table3[[#This Row],[C31H (S) ppm]:[C35H (R) ppm]]))</f>
        <v>0.23827953162611157</v>
      </c>
      <c r="BH138" s="6">
        <f>IF(SUM(Table3[[#This Row],[C31H (S) ppm]:[C35H (R) ppm]])=0,"",SUM(Table3[[#This Row],[C33H (S) ppm]:[C33H (R) ppm]])/SUM(Table3[[#This Row],[C31H (S) ppm]:[C35H (R) ppm]]))</f>
        <v>0.20388795800649476</v>
      </c>
      <c r="BI138" s="6">
        <f>IF(SUM(Table3[[#This Row],[C31H (S) ppm]:[C35H (R) ppm]])=0,"",SUM(Table3[[#This Row],[C34H (S) ppm]:[C34H (R) ppm]])/SUM(Table3[[#This Row],[C31H (S) ppm]:[C35H (R) ppm]]))</f>
        <v>0.11421679839064434</v>
      </c>
      <c r="BJ138" s="6">
        <f>IF(SUM(Table3[[#This Row],[C31H (S) ppm]:[C35H (R) ppm]])=0,"",SUM(Table3[[#This Row],[C35H (S) ppm]:[C35H (R) ppm]])/SUM(Table3[[#This Row],[C31H (S) ppm]:[C35H (R) ppm]]))</f>
        <v>8.0976882812615919E-2</v>
      </c>
      <c r="BK138" s="6">
        <f>IF(Table3[[#This Row],[C34H (S) ppm]]=0,"",Table3[[#This Row],[C35H (S) ppm]]/Table3[[#This Row],[C34H (S) ppm]])</f>
        <v>0.62351190476190577</v>
      </c>
      <c r="BL138" s="6">
        <f>Table3[[#This Row],[C35HHI]]</f>
        <v>8.0976882812615919E-2</v>
      </c>
      <c r="BM138" s="6">
        <f>IF(SUM(Table3[[#This Row],[C31H (S) ppm]:[C35H (R) ppm]])=0,"",Table3[[#This Row],[C29H ppm]]/Table3[[#This Row],[C30H ppm]])</f>
        <v>0.40227816769528962</v>
      </c>
      <c r="BN138" s="6">
        <f>IF(SUM(Table3[[#This Row],[C31H (S) ppm]:[C35H (R) ppm]])=0,"",SUM(Table3[[#This Row],[C31H (S) ppm]:[C35H (R) ppm]])/Table3[[#This Row],[C30H ppm]])</f>
        <v>1.6472911136804047</v>
      </c>
      <c r="BO138" s="21">
        <v>0.37788590740665301</v>
      </c>
      <c r="BP138" s="21">
        <v>0.20302129565536101</v>
      </c>
      <c r="BQ138" s="21">
        <v>0.41909279693798601</v>
      </c>
      <c r="BR138" s="6">
        <v>8.8554979796901995E-2</v>
      </c>
      <c r="BS138" s="6">
        <v>0.44842543914935901</v>
      </c>
      <c r="BT138" s="6">
        <v>8.9478276499806525E-2</v>
      </c>
      <c r="BU138" s="6">
        <v>0.71570189446539145</v>
      </c>
      <c r="BV138" s="6">
        <v>0.85142924049755608</v>
      </c>
      <c r="BW138" s="6">
        <v>0.9414158085977008</v>
      </c>
      <c r="BX138" s="7">
        <v>0.31475495763082029</v>
      </c>
      <c r="BY138" s="7">
        <v>0.61963833318773476</v>
      </c>
      <c r="BZ138" s="7">
        <v>6.5606709181444914E-2</v>
      </c>
      <c r="CA138" s="21">
        <v>0.87432880155375303</v>
      </c>
      <c r="CB138" s="6">
        <v>0.71517547011618166</v>
      </c>
      <c r="CC138" s="8">
        <v>118.60514056142385</v>
      </c>
      <c r="CD138" s="8">
        <v>34.157891357390518</v>
      </c>
      <c r="CE138" s="6">
        <v>2.0194612889578343</v>
      </c>
      <c r="CF138" s="6">
        <v>3.563724669234634</v>
      </c>
      <c r="CG138" s="6">
        <v>1.9686372467388287</v>
      </c>
      <c r="CH138" s="8">
        <v>2.2064434480969801</v>
      </c>
      <c r="CI138" s="8">
        <v>5.6429191419377096</v>
      </c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</row>
    <row r="139" spans="1:115" x14ac:dyDescent="0.3">
      <c r="A139" s="1">
        <v>137</v>
      </c>
      <c r="B139" s="2" t="s">
        <v>157</v>
      </c>
      <c r="C139" s="2">
        <v>3505123912</v>
      </c>
      <c r="D139" s="2" t="s">
        <v>139</v>
      </c>
      <c r="E139" s="2" t="s">
        <v>137</v>
      </c>
      <c r="F139" s="2" t="s">
        <v>55</v>
      </c>
      <c r="G139" s="2" t="s">
        <v>277</v>
      </c>
      <c r="H139" s="2">
        <v>35.0010452</v>
      </c>
      <c r="I139" s="2">
        <v>-97.681329700000006</v>
      </c>
      <c r="J139" s="3">
        <v>11421</v>
      </c>
      <c r="K139" s="3">
        <v>3481.1206886041382</v>
      </c>
      <c r="L139" s="2">
        <v>43</v>
      </c>
      <c r="M139" s="3">
        <v>1767</v>
      </c>
      <c r="N139" s="5"/>
      <c r="O139" s="2">
        <v>4</v>
      </c>
      <c r="P139" s="6">
        <v>0.24500285551113649</v>
      </c>
      <c r="Q139" s="6">
        <v>0.26050420168067229</v>
      </c>
      <c r="R139" s="6">
        <v>1.2580645161290323</v>
      </c>
      <c r="S139" s="21">
        <v>0.27500000000000002</v>
      </c>
      <c r="T139" s="21">
        <v>0.35799999999999998</v>
      </c>
      <c r="U139" s="21">
        <v>0.36699999999999999</v>
      </c>
      <c r="V139" s="8">
        <v>1.2019397938487</v>
      </c>
      <c r="W139" s="8">
        <v>1.3537347161487601</v>
      </c>
      <c r="X139" s="8">
        <v>3.1160810269674601</v>
      </c>
      <c r="Y139" s="8">
        <v>1.0350380084680499</v>
      </c>
      <c r="Z139" s="8">
        <v>6.6884183706282201</v>
      </c>
      <c r="AA139" s="8">
        <v>4.8266427542455101</v>
      </c>
      <c r="AB139" s="8">
        <v>4.9501123082694898</v>
      </c>
      <c r="AC139" s="8">
        <v>3.0957448651282098</v>
      </c>
      <c r="AD139" s="8">
        <v>3.0045952825987499</v>
      </c>
      <c r="AE139" s="8">
        <v>3.6331279417302098</v>
      </c>
      <c r="AF139" s="8">
        <v>3.6037131362127401</v>
      </c>
      <c r="AG139" s="8">
        <v>3.9371535612269</v>
      </c>
      <c r="AH139" s="8">
        <v>3.6750349609489401</v>
      </c>
      <c r="AI139" s="8">
        <v>2.95535271928801</v>
      </c>
      <c r="AJ139" s="8">
        <v>3.5777845298676998</v>
      </c>
      <c r="AK139" s="8">
        <v>3.5424141340973101</v>
      </c>
      <c r="AL139" s="8">
        <v>21.381440557780198</v>
      </c>
      <c r="AM139" s="8">
        <v>0.78032758143153003</v>
      </c>
      <c r="AN139" s="6">
        <v>1.64926272516262</v>
      </c>
      <c r="AO139" s="6">
        <v>0.82819019090317703</v>
      </c>
      <c r="AP139" s="6">
        <v>0.70878786924704995</v>
      </c>
      <c r="AQ139" s="6">
        <v>1.09851588506626</v>
      </c>
      <c r="AR139" s="6">
        <v>3.18798388489907</v>
      </c>
      <c r="AS139" s="6">
        <v>1.2317903742627301</v>
      </c>
      <c r="AT139" s="6">
        <v>0</v>
      </c>
      <c r="AU139" s="6">
        <v>0</v>
      </c>
      <c r="AV139" s="6">
        <v>0</v>
      </c>
      <c r="AW139" s="6">
        <v>0</v>
      </c>
      <c r="AX139" s="6">
        <v>0</v>
      </c>
      <c r="AY139" s="6">
        <v>0</v>
      </c>
      <c r="AZ139" s="6">
        <v>0</v>
      </c>
      <c r="BA139" s="6">
        <v>0</v>
      </c>
      <c r="BB139" s="6">
        <v>0</v>
      </c>
      <c r="BC139" s="6">
        <v>0</v>
      </c>
      <c r="BD139" s="6">
        <f>IF(Table3[[#This Row],[C26TT(S) ppm]]=0,"",Table3[[#This Row],[C24TET ppm]]/Table3[[#This Row],[C26TT(S) ppm]])</f>
        <v>0.25206456456456494</v>
      </c>
      <c r="BE139" s="22">
        <f t="shared" si="4"/>
        <v>0.89672240629752986</v>
      </c>
      <c r="BF139" s="6" t="str">
        <f>IF(SUM(Table3[[#This Row],[C31H (S) ppm]:[C35H (R) ppm]])=0,"",SUM(Table3[[#This Row],[C31H (S) ppm]:[C31H (R) ppm]])/SUM(Table3[[#This Row],[C31H (S) ppm]:[C35H (R) ppm]]))</f>
        <v/>
      </c>
      <c r="BG139" s="6" t="str">
        <f>IF(SUM(Table3[[#This Row],[C31H (S) ppm]:[C35H (R) ppm]])=0,"",SUM(Table3[[#This Row],[C32H (S) ppm]:[C32H (R) ppm]])/SUM(Table3[[#This Row],[C31H (S) ppm]:[C35H (R) ppm]]))</f>
        <v/>
      </c>
      <c r="BH139" s="6" t="str">
        <f>IF(SUM(Table3[[#This Row],[C31H (S) ppm]:[C35H (R) ppm]])=0,"",SUM(Table3[[#This Row],[C33H (S) ppm]:[C33H (R) ppm]])/SUM(Table3[[#This Row],[C31H (S) ppm]:[C35H (R) ppm]]))</f>
        <v/>
      </c>
      <c r="BI139" s="6" t="str">
        <f>IF(SUM(Table3[[#This Row],[C31H (S) ppm]:[C35H (R) ppm]])=0,"",SUM(Table3[[#This Row],[C34H (S) ppm]:[C34H (R) ppm]])/SUM(Table3[[#This Row],[C31H (S) ppm]:[C35H (R) ppm]]))</f>
        <v/>
      </c>
      <c r="BJ139" s="6" t="str">
        <f>IF(SUM(Table3[[#This Row],[C31H (S) ppm]:[C35H (R) ppm]])=0,"",SUM(Table3[[#This Row],[C35H (S) ppm]:[C35H (R) ppm]])/SUM(Table3[[#This Row],[C31H (S) ppm]:[C35H (R) ppm]]))</f>
        <v/>
      </c>
      <c r="BK139" s="6" t="str">
        <f>IF(Table3[[#This Row],[C34H (S) ppm]]=0,"",Table3[[#This Row],[C35H (S) ppm]]/Table3[[#This Row],[C34H (S) ppm]])</f>
        <v/>
      </c>
      <c r="BL139" s="6" t="str">
        <f>Table3[[#This Row],[C35HHI]]</f>
        <v/>
      </c>
      <c r="BM139" s="6" t="str">
        <f>IF(SUM(Table3[[#This Row],[C31H (S) ppm]:[C35H (R) ppm]])=0,"",Table3[[#This Row],[C29H ppm]]/Table3[[#This Row],[C30H ppm]])</f>
        <v/>
      </c>
      <c r="BN139" s="6" t="str">
        <f>IF(SUM(Table3[[#This Row],[C31H (S) ppm]:[C35H (R) ppm]])=0,"",SUM(Table3[[#This Row],[C31H (S) ppm]:[C35H (R) ppm]])/Table3[[#This Row],[C30H ppm]])</f>
        <v/>
      </c>
      <c r="BO139" s="21">
        <v>0.43981634042927098</v>
      </c>
      <c r="BP139" s="21">
        <v>0.245897317603638</v>
      </c>
      <c r="BQ139" s="21">
        <v>0.31428634196709099</v>
      </c>
      <c r="BR139" s="6">
        <v>0.11234399375975</v>
      </c>
      <c r="BS139" s="6">
        <v>0.46248183046451102</v>
      </c>
      <c r="BT139" s="6">
        <v>7.8018602483410027E-2</v>
      </c>
      <c r="BU139" s="6">
        <v>0.72346656491462369</v>
      </c>
      <c r="BV139" s="6">
        <v>0.81207962271315892</v>
      </c>
      <c r="BW139" s="6">
        <v>0.96439171455780859</v>
      </c>
      <c r="BX139" s="7">
        <v>0.30063144925304175</v>
      </c>
      <c r="BY139" s="7">
        <v>0.61882026798090262</v>
      </c>
      <c r="BZ139" s="7">
        <v>8.0548282766055759E-2</v>
      </c>
      <c r="CA139" s="21">
        <v>0.89089283052615897</v>
      </c>
      <c r="CB139" s="6">
        <v>0.73143661091136458</v>
      </c>
      <c r="CC139" s="8">
        <v>118.61634935818171</v>
      </c>
      <c r="CD139" s="8">
        <v>34.427950217423891</v>
      </c>
      <c r="CE139" s="6">
        <v>2.1989279332936267</v>
      </c>
      <c r="CF139" s="6">
        <v>3.4349219918786069</v>
      </c>
      <c r="CG139" s="6">
        <v>2.0584016393442623</v>
      </c>
      <c r="CH139" s="8">
        <v>0.90953483826015002</v>
      </c>
      <c r="CI139" s="8">
        <v>6.1408573718568498</v>
      </c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</row>
    <row r="140" spans="1:115" x14ac:dyDescent="0.3">
      <c r="A140" s="1">
        <v>138</v>
      </c>
      <c r="B140" s="2" t="s">
        <v>158</v>
      </c>
      <c r="C140" s="2">
        <v>3505123902</v>
      </c>
      <c r="D140" s="2" t="s">
        <v>139</v>
      </c>
      <c r="E140" s="2" t="s">
        <v>137</v>
      </c>
      <c r="F140" s="2" t="s">
        <v>55</v>
      </c>
      <c r="G140" s="2" t="s">
        <v>277</v>
      </c>
      <c r="H140" s="2">
        <v>34.979404600000002</v>
      </c>
      <c r="I140" s="2">
        <v>-97.724787800000001</v>
      </c>
      <c r="J140" s="3">
        <v>12317</v>
      </c>
      <c r="K140" s="3">
        <v>3754.2214798649125</v>
      </c>
      <c r="L140" s="2">
        <v>49</v>
      </c>
      <c r="M140" s="3">
        <v>1710</v>
      </c>
      <c r="N140" s="5"/>
      <c r="O140" s="2">
        <v>3.7</v>
      </c>
      <c r="P140" s="6">
        <v>0.24752475247524755</v>
      </c>
      <c r="Q140" s="6">
        <v>0.25055106539309335</v>
      </c>
      <c r="R140" s="6">
        <v>1.2463343108504399</v>
      </c>
      <c r="S140" s="21">
        <v>0.32500000000000001</v>
      </c>
      <c r="T140" s="21">
        <v>0.32900000000000001</v>
      </c>
      <c r="U140" s="21">
        <v>0.34599999999999997</v>
      </c>
      <c r="V140" s="8">
        <v>0.790845297579159</v>
      </c>
      <c r="W140" s="8">
        <v>0.66240753216535697</v>
      </c>
      <c r="X140" s="8">
        <v>1.5336823042026699</v>
      </c>
      <c r="Y140" s="8">
        <v>0.69580847670778101</v>
      </c>
      <c r="Z140" s="8">
        <v>3.79817727499359</v>
      </c>
      <c r="AA140" s="8">
        <v>2.61355710855561</v>
      </c>
      <c r="AB140" s="8">
        <v>2.8972424642025998</v>
      </c>
      <c r="AC140" s="8">
        <v>1.7613431422038399</v>
      </c>
      <c r="AD140" s="8">
        <v>2.0181296038459902</v>
      </c>
      <c r="AE140" s="8">
        <v>1.5398280779984801</v>
      </c>
      <c r="AF140" s="8">
        <v>2.18023552135856</v>
      </c>
      <c r="AG140" s="8">
        <v>1.2821509245018601</v>
      </c>
      <c r="AH140" s="8">
        <v>1.6880392025813999</v>
      </c>
      <c r="AI140" s="8">
        <v>1.4025724632254799</v>
      </c>
      <c r="AJ140" s="8">
        <v>2.5288523131960199</v>
      </c>
      <c r="AK140" s="8">
        <v>1.5394718012566899</v>
      </c>
      <c r="AL140" s="8">
        <v>0</v>
      </c>
      <c r="AM140" s="8">
        <v>0.62223732952900201</v>
      </c>
      <c r="AN140" s="6">
        <v>1.0545791556861399</v>
      </c>
      <c r="AO140" s="6">
        <v>0.84054590305828603</v>
      </c>
      <c r="AP140" s="6">
        <v>0.53147582955905404</v>
      </c>
      <c r="AQ140" s="6">
        <v>0.76911241633022198</v>
      </c>
      <c r="AR140" s="6">
        <v>1.26852333912855</v>
      </c>
      <c r="AS140" s="6">
        <v>0.95268400753538496</v>
      </c>
      <c r="AT140" s="6">
        <v>0</v>
      </c>
      <c r="AU140" s="6">
        <v>0</v>
      </c>
      <c r="AV140" s="6">
        <v>0</v>
      </c>
      <c r="AW140" s="6">
        <v>0</v>
      </c>
      <c r="AX140" s="6">
        <v>0</v>
      </c>
      <c r="AY140" s="6">
        <v>0</v>
      </c>
      <c r="AZ140" s="6">
        <v>0</v>
      </c>
      <c r="BA140" s="6">
        <v>0</v>
      </c>
      <c r="BB140" s="6">
        <v>0</v>
      </c>
      <c r="BC140" s="6">
        <v>0</v>
      </c>
      <c r="BD140" s="6">
        <f>IF(Table3[[#This Row],[C26TT(S) ppm]]=0,"",Table3[[#This Row],[C24TET ppm]]/Table3[[#This Row],[C26TT(S) ppm]])</f>
        <v>0.35327433628318555</v>
      </c>
      <c r="BE140" s="22">
        <f t="shared" si="4"/>
        <v>0.84229878619566612</v>
      </c>
      <c r="BF140" s="6" t="str">
        <f>IF(SUM(Table3[[#This Row],[C31H (S) ppm]:[C35H (R) ppm]])=0,"",SUM(Table3[[#This Row],[C31H (S) ppm]:[C31H (R) ppm]])/SUM(Table3[[#This Row],[C31H (S) ppm]:[C35H (R) ppm]]))</f>
        <v/>
      </c>
      <c r="BG140" s="6" t="str">
        <f>IF(SUM(Table3[[#This Row],[C31H (S) ppm]:[C35H (R) ppm]])=0,"",SUM(Table3[[#This Row],[C32H (S) ppm]:[C32H (R) ppm]])/SUM(Table3[[#This Row],[C31H (S) ppm]:[C35H (R) ppm]]))</f>
        <v/>
      </c>
      <c r="BH140" s="6" t="str">
        <f>IF(SUM(Table3[[#This Row],[C31H (S) ppm]:[C35H (R) ppm]])=0,"",SUM(Table3[[#This Row],[C33H (S) ppm]:[C33H (R) ppm]])/SUM(Table3[[#This Row],[C31H (S) ppm]:[C35H (R) ppm]]))</f>
        <v/>
      </c>
      <c r="BI140" s="6" t="str">
        <f>IF(SUM(Table3[[#This Row],[C31H (S) ppm]:[C35H (R) ppm]])=0,"",SUM(Table3[[#This Row],[C34H (S) ppm]:[C34H (R) ppm]])/SUM(Table3[[#This Row],[C31H (S) ppm]:[C35H (R) ppm]]))</f>
        <v/>
      </c>
      <c r="BJ140" s="6" t="str">
        <f>IF(SUM(Table3[[#This Row],[C31H (S) ppm]:[C35H (R) ppm]])=0,"",SUM(Table3[[#This Row],[C35H (S) ppm]:[C35H (R) ppm]])/SUM(Table3[[#This Row],[C31H (S) ppm]:[C35H (R) ppm]]))</f>
        <v/>
      </c>
      <c r="BK140" s="6" t="str">
        <f>IF(Table3[[#This Row],[C34H (S) ppm]]=0,"",Table3[[#This Row],[C35H (S) ppm]]/Table3[[#This Row],[C34H (S) ppm]])</f>
        <v/>
      </c>
      <c r="BL140" s="6" t="str">
        <f>Table3[[#This Row],[C35HHI]]</f>
        <v/>
      </c>
      <c r="BM140" s="6" t="str">
        <f>IF(SUM(Table3[[#This Row],[C31H (S) ppm]:[C35H (R) ppm]])=0,"",Table3[[#This Row],[C29H ppm]]/Table3[[#This Row],[C30H ppm]])</f>
        <v/>
      </c>
      <c r="BN140" s="6" t="str">
        <f>IF(SUM(Table3[[#This Row],[C31H (S) ppm]:[C35H (R) ppm]])=0,"",SUM(Table3[[#This Row],[C31H (S) ppm]:[C35H (R) ppm]])/Table3[[#This Row],[C30H ppm]])</f>
        <v/>
      </c>
      <c r="BO140" s="21">
        <v>0.43476957911560998</v>
      </c>
      <c r="BP140" s="21">
        <v>0.35938332445391602</v>
      </c>
      <c r="BQ140" s="21">
        <v>0.205847096430474</v>
      </c>
      <c r="BR140" s="6">
        <v>3.1631896301550999E-2</v>
      </c>
      <c r="BS140" s="6">
        <v>0.32246567733849801</v>
      </c>
      <c r="BT140" s="6">
        <v>7.939689400946999E-2</v>
      </c>
      <c r="BU140" s="6">
        <v>0.82260330869412168</v>
      </c>
      <c r="BV140" s="6">
        <v>0.89254011058074112</v>
      </c>
      <c r="BW140" s="6">
        <v>0.9454514653565983</v>
      </c>
      <c r="BX140" s="7">
        <v>0.30878650142245184</v>
      </c>
      <c r="BY140" s="7">
        <v>0.61142539485301328</v>
      </c>
      <c r="BZ140" s="7">
        <v>7.9788103724534848E-2</v>
      </c>
      <c r="CA140" s="21">
        <v>0.92606548856548843</v>
      </c>
      <c r="CB140" s="6">
        <v>0.77905859750240158</v>
      </c>
      <c r="CC140" s="8">
        <v>121.01594480942272</v>
      </c>
      <c r="CD140" s="8">
        <v>34.924726362583584</v>
      </c>
      <c r="CE140" s="6">
        <v>2.6940980881130505</v>
      </c>
      <c r="CF140" s="6">
        <v>3.2936410075744229</v>
      </c>
      <c r="CG140" s="6">
        <v>1.9800910727523033</v>
      </c>
      <c r="CH140" s="8">
        <v>0.567192572923086</v>
      </c>
      <c r="CI140" s="8">
        <v>4.2670450825991297</v>
      </c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</row>
    <row r="141" spans="1:115" x14ac:dyDescent="0.3">
      <c r="A141" s="1">
        <v>139</v>
      </c>
      <c r="B141" s="2" t="s">
        <v>159</v>
      </c>
      <c r="C141" s="2">
        <v>3505123929</v>
      </c>
      <c r="D141" s="2" t="s">
        <v>139</v>
      </c>
      <c r="E141" s="2" t="s">
        <v>137</v>
      </c>
      <c r="F141" s="2" t="s">
        <v>55</v>
      </c>
      <c r="G141" s="2" t="s">
        <v>277</v>
      </c>
      <c r="H141" s="2">
        <v>34.977829100000001</v>
      </c>
      <c r="I141" s="2">
        <v>-97.729899599999996</v>
      </c>
      <c r="J141" s="3">
        <v>12303</v>
      </c>
      <c r="K141" s="3">
        <v>3749.9542800014628</v>
      </c>
      <c r="L141" s="2">
        <v>43</v>
      </c>
      <c r="M141" s="3">
        <v>1845</v>
      </c>
      <c r="N141" s="5"/>
      <c r="O141" s="2">
        <v>3.7</v>
      </c>
      <c r="P141" s="6">
        <v>0.23438549361987909</v>
      </c>
      <c r="Q141" s="6">
        <v>0.21851851851851853</v>
      </c>
      <c r="R141" s="6">
        <v>1.4788135593220337</v>
      </c>
      <c r="S141" s="21">
        <v>0.26900000000000002</v>
      </c>
      <c r="T141" s="21">
        <v>0.39200000000000002</v>
      </c>
      <c r="U141" s="21">
        <v>0.33900000000000002</v>
      </c>
      <c r="V141" s="8">
        <v>0.86317071907564502</v>
      </c>
      <c r="W141" s="8">
        <v>1.00022325009157</v>
      </c>
      <c r="X141" s="8">
        <v>1.2332992949268899</v>
      </c>
      <c r="Y141" s="8">
        <v>0.33430408514898302</v>
      </c>
      <c r="Z141" s="8">
        <v>2.6284593638257601</v>
      </c>
      <c r="AA141" s="8">
        <v>1.8915851543445501</v>
      </c>
      <c r="AB141" s="8">
        <v>1.8364171735052199</v>
      </c>
      <c r="AC141" s="8">
        <v>0.93178372669184695</v>
      </c>
      <c r="AD141" s="8">
        <v>1.16546696628483</v>
      </c>
      <c r="AE141" s="8">
        <v>0.94505526925225103</v>
      </c>
      <c r="AF141" s="8">
        <v>1.3751226418959099</v>
      </c>
      <c r="AG141" s="8">
        <v>1.60533619715938</v>
      </c>
      <c r="AH141" s="8">
        <v>1.6003918969898101</v>
      </c>
      <c r="AI141" s="8">
        <v>1.0348333512785099</v>
      </c>
      <c r="AJ141" s="8">
        <v>1.3510950779140001</v>
      </c>
      <c r="AK141" s="8">
        <v>0.82378980193562401</v>
      </c>
      <c r="AL141" s="8">
        <v>0</v>
      </c>
      <c r="AM141" s="8">
        <v>0.66774074921558801</v>
      </c>
      <c r="AN141" s="6">
        <v>0.833938628599462</v>
      </c>
      <c r="AO141" s="6">
        <v>0.60589362604194297</v>
      </c>
      <c r="AP141" s="6">
        <v>0.86343094540035803</v>
      </c>
      <c r="AQ141" s="6">
        <v>0.480898248071086</v>
      </c>
      <c r="AR141" s="6">
        <v>0.47430584784500301</v>
      </c>
      <c r="AS141" s="6">
        <v>0.65282110659866399</v>
      </c>
      <c r="AT141" s="6">
        <v>0</v>
      </c>
      <c r="AU141" s="6">
        <v>0</v>
      </c>
      <c r="AV141" s="6">
        <v>0</v>
      </c>
      <c r="AW141" s="6">
        <v>0</v>
      </c>
      <c r="AX141" s="6">
        <v>0</v>
      </c>
      <c r="AY141" s="6">
        <v>0</v>
      </c>
      <c r="AZ141" s="6">
        <v>0</v>
      </c>
      <c r="BA141" s="6">
        <v>0</v>
      </c>
      <c r="BB141" s="6">
        <v>0</v>
      </c>
      <c r="BC141" s="6">
        <v>0</v>
      </c>
      <c r="BD141" s="6">
        <f>IF(Table3[[#This Row],[C26TT(S) ppm]]=0,"",Table3[[#This Row],[C24TET ppm]]/Table3[[#This Row],[C26TT(S) ppm]])</f>
        <v>0.71662632656861003</v>
      </c>
      <c r="BE141" s="22">
        <f t="shared" si="4"/>
        <v>0.84056136430336859</v>
      </c>
      <c r="BF141" s="6" t="str">
        <f>IF(SUM(Table3[[#This Row],[C31H (S) ppm]:[C35H (R) ppm]])=0,"",SUM(Table3[[#This Row],[C31H (S) ppm]:[C31H (R) ppm]])/SUM(Table3[[#This Row],[C31H (S) ppm]:[C35H (R) ppm]]))</f>
        <v/>
      </c>
      <c r="BG141" s="6" t="str">
        <f>IF(SUM(Table3[[#This Row],[C31H (S) ppm]:[C35H (R) ppm]])=0,"",SUM(Table3[[#This Row],[C32H (S) ppm]:[C32H (R) ppm]])/SUM(Table3[[#This Row],[C31H (S) ppm]:[C35H (R) ppm]]))</f>
        <v/>
      </c>
      <c r="BH141" s="6" t="str">
        <f>IF(SUM(Table3[[#This Row],[C31H (S) ppm]:[C35H (R) ppm]])=0,"",SUM(Table3[[#This Row],[C33H (S) ppm]:[C33H (R) ppm]])/SUM(Table3[[#This Row],[C31H (S) ppm]:[C35H (R) ppm]]))</f>
        <v/>
      </c>
      <c r="BI141" s="6" t="str">
        <f>IF(SUM(Table3[[#This Row],[C31H (S) ppm]:[C35H (R) ppm]])=0,"",SUM(Table3[[#This Row],[C34H (S) ppm]:[C34H (R) ppm]])/SUM(Table3[[#This Row],[C31H (S) ppm]:[C35H (R) ppm]]))</f>
        <v/>
      </c>
      <c r="BJ141" s="6" t="str">
        <f>IF(SUM(Table3[[#This Row],[C31H (S) ppm]:[C35H (R) ppm]])=0,"",SUM(Table3[[#This Row],[C35H (S) ppm]:[C35H (R) ppm]])/SUM(Table3[[#This Row],[C31H (S) ppm]:[C35H (R) ppm]]))</f>
        <v/>
      </c>
      <c r="BK141" s="6" t="str">
        <f>IF(Table3[[#This Row],[C34H (S) ppm]]=0,"",Table3[[#This Row],[C35H (S) ppm]]/Table3[[#This Row],[C34H (S) ppm]])</f>
        <v/>
      </c>
      <c r="BL141" s="6" t="str">
        <f>Table3[[#This Row],[C35HHI]]</f>
        <v/>
      </c>
      <c r="BM141" s="6" t="str">
        <f>IF(SUM(Table3[[#This Row],[C31H (S) ppm]:[C35H (R) ppm]])=0,"",Table3[[#This Row],[C29H ppm]]/Table3[[#This Row],[C30H ppm]])</f>
        <v/>
      </c>
      <c r="BN141" s="6" t="str">
        <f>IF(SUM(Table3[[#This Row],[C31H (S) ppm]:[C35H (R) ppm]])=0,"",SUM(Table3[[#This Row],[C31H (S) ppm]:[C35H (R) ppm]])/Table3[[#This Row],[C30H ppm]])</f>
        <v/>
      </c>
      <c r="BO141" s="21">
        <v>0.439581562118804</v>
      </c>
      <c r="BP141" s="21">
        <v>0.30747052082948301</v>
      </c>
      <c r="BQ141" s="21">
        <v>0.25294791705171299</v>
      </c>
      <c r="BR141" s="6">
        <v>3.3130807719799898E-2</v>
      </c>
      <c r="BS141" s="6">
        <v>0.32137702785067601</v>
      </c>
      <c r="BT141" s="6">
        <v>8.1986203453361606E-2</v>
      </c>
      <c r="BU141" s="6">
        <v>0.84472402079329389</v>
      </c>
      <c r="BV141" s="6">
        <v>0.91494947731744047</v>
      </c>
      <c r="BW141" s="6">
        <v>0.95529811157595157</v>
      </c>
      <c r="BX141" s="7">
        <v>0.29761904761904762</v>
      </c>
      <c r="BY141" s="7">
        <v>0.63172496137097911</v>
      </c>
      <c r="BZ141" s="7">
        <v>7.0655991009973315E-2</v>
      </c>
      <c r="CA141" s="21">
        <v>0.9120052770448549</v>
      </c>
      <c r="CB141" s="6">
        <v>0.76942425936277248</v>
      </c>
      <c r="CC141" s="8">
        <v>122.00777597176354</v>
      </c>
      <c r="CD141" s="8">
        <v>35.464474410535452</v>
      </c>
      <c r="CE141" s="6">
        <v>2.8849396217817271</v>
      </c>
      <c r="CF141" s="6">
        <v>3.2671630948056665</v>
      </c>
      <c r="CG141" s="6">
        <v>2.12259587020649</v>
      </c>
      <c r="CH141" s="8">
        <v>0.46632557388711299</v>
      </c>
      <c r="CI141" s="8">
        <v>3.8031100207071198</v>
      </c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</row>
    <row r="142" spans="1:115" x14ac:dyDescent="0.3">
      <c r="A142" s="1">
        <v>140</v>
      </c>
      <c r="B142" s="2" t="s">
        <v>160</v>
      </c>
      <c r="C142" s="2">
        <v>3505123931</v>
      </c>
      <c r="D142" s="2" t="s">
        <v>139</v>
      </c>
      <c r="E142" s="2" t="s">
        <v>137</v>
      </c>
      <c r="F142" s="2" t="s">
        <v>55</v>
      </c>
      <c r="G142" s="2" t="s">
        <v>277</v>
      </c>
      <c r="H142" s="2">
        <v>34.970833599999999</v>
      </c>
      <c r="I142" s="2">
        <v>-97.676827799999998</v>
      </c>
      <c r="J142" s="3">
        <v>11698</v>
      </c>
      <c r="K142" s="3">
        <v>3565.5502859023909</v>
      </c>
      <c r="L142" s="2">
        <v>46</v>
      </c>
      <c r="M142" s="3">
        <v>1665</v>
      </c>
      <c r="N142" s="5"/>
      <c r="O142" s="2">
        <v>7.3</v>
      </c>
      <c r="P142" s="6">
        <v>0.25630959057767805</v>
      </c>
      <c r="Q142" s="6">
        <v>0.38543897216274092</v>
      </c>
      <c r="R142" s="6">
        <v>0.84629629629629632</v>
      </c>
      <c r="S142" s="21">
        <v>0.25900000000000001</v>
      </c>
      <c r="T142" s="21">
        <v>0.39</v>
      </c>
      <c r="U142" s="21">
        <v>0.35099999999999998</v>
      </c>
      <c r="V142" s="8">
        <v>1.53998793828348</v>
      </c>
      <c r="W142" s="8">
        <v>1.53789542798235</v>
      </c>
      <c r="X142" s="8">
        <v>2.63476939916479</v>
      </c>
      <c r="Y142" s="8">
        <v>0.84676916852365003</v>
      </c>
      <c r="Z142" s="8">
        <v>7.2106908543438299</v>
      </c>
      <c r="AA142" s="8">
        <v>4.6006330054019102</v>
      </c>
      <c r="AB142" s="8">
        <v>5.0929707862533302</v>
      </c>
      <c r="AC142" s="8">
        <v>3.3614683337426801</v>
      </c>
      <c r="AD142" s="8">
        <v>3.4843285814232701</v>
      </c>
      <c r="AE142" s="8">
        <v>3.6456511613055702</v>
      </c>
      <c r="AF142" s="8">
        <v>4.32143234522266</v>
      </c>
      <c r="AG142" s="8">
        <v>3.5993170046377099</v>
      </c>
      <c r="AH142" s="8">
        <v>3.7939204626427299</v>
      </c>
      <c r="AI142" s="8">
        <v>3.7631306682118302</v>
      </c>
      <c r="AJ142" s="8">
        <v>2.9996633383426601</v>
      </c>
      <c r="AK142" s="8">
        <v>2.9169593597742201</v>
      </c>
      <c r="AL142" s="8">
        <v>7.9142725322616396</v>
      </c>
      <c r="AM142" s="8">
        <v>0.45108543491487002</v>
      </c>
      <c r="AN142" s="6">
        <v>1.53948972154512</v>
      </c>
      <c r="AO142" s="6">
        <v>1.2883884854095999</v>
      </c>
      <c r="AP142" s="6">
        <v>1.41692840390754</v>
      </c>
      <c r="AQ142" s="6">
        <v>1.0454580037832599</v>
      </c>
      <c r="AR142" s="6">
        <v>2.12499403247062</v>
      </c>
      <c r="AS142" s="6">
        <v>0.734570759044051</v>
      </c>
      <c r="AT142" s="6">
        <v>0</v>
      </c>
      <c r="AU142" s="6">
        <v>0</v>
      </c>
      <c r="AV142" s="6">
        <v>0</v>
      </c>
      <c r="AW142" s="6">
        <v>0</v>
      </c>
      <c r="AX142" s="6">
        <v>0</v>
      </c>
      <c r="AY142" s="6">
        <v>0</v>
      </c>
      <c r="AZ142" s="6">
        <v>0</v>
      </c>
      <c r="BA142" s="6">
        <v>0</v>
      </c>
      <c r="BB142" s="6">
        <v>0</v>
      </c>
      <c r="BC142" s="6">
        <v>0</v>
      </c>
      <c r="BD142" s="6">
        <f>IF(Table3[[#This Row],[C26TT(S) ppm]]=0,"",Table3[[#This Row],[C24TET ppm]]/Table3[[#This Row],[C26TT(S) ppm]])</f>
        <v>0.13419297465540264</v>
      </c>
      <c r="BE142" s="22">
        <f t="shared" si="4"/>
        <v>0.88587861190216755</v>
      </c>
      <c r="BF142" s="6" t="str">
        <f>IF(SUM(Table3[[#This Row],[C31H (S) ppm]:[C35H (R) ppm]])=0,"",SUM(Table3[[#This Row],[C31H (S) ppm]:[C31H (R) ppm]])/SUM(Table3[[#This Row],[C31H (S) ppm]:[C35H (R) ppm]]))</f>
        <v/>
      </c>
      <c r="BG142" s="6" t="str">
        <f>IF(SUM(Table3[[#This Row],[C31H (S) ppm]:[C35H (R) ppm]])=0,"",SUM(Table3[[#This Row],[C32H (S) ppm]:[C32H (R) ppm]])/SUM(Table3[[#This Row],[C31H (S) ppm]:[C35H (R) ppm]]))</f>
        <v/>
      </c>
      <c r="BH142" s="6" t="str">
        <f>IF(SUM(Table3[[#This Row],[C31H (S) ppm]:[C35H (R) ppm]])=0,"",SUM(Table3[[#This Row],[C33H (S) ppm]:[C33H (R) ppm]])/SUM(Table3[[#This Row],[C31H (S) ppm]:[C35H (R) ppm]]))</f>
        <v/>
      </c>
      <c r="BI142" s="6" t="str">
        <f>IF(SUM(Table3[[#This Row],[C31H (S) ppm]:[C35H (R) ppm]])=0,"",SUM(Table3[[#This Row],[C34H (S) ppm]:[C34H (R) ppm]])/SUM(Table3[[#This Row],[C31H (S) ppm]:[C35H (R) ppm]]))</f>
        <v/>
      </c>
      <c r="BJ142" s="6" t="str">
        <f>IF(SUM(Table3[[#This Row],[C31H (S) ppm]:[C35H (R) ppm]])=0,"",SUM(Table3[[#This Row],[C35H (S) ppm]:[C35H (R) ppm]])/SUM(Table3[[#This Row],[C31H (S) ppm]:[C35H (R) ppm]]))</f>
        <v/>
      </c>
      <c r="BK142" s="6" t="str">
        <f>IF(Table3[[#This Row],[C34H (S) ppm]]=0,"",Table3[[#This Row],[C35H (S) ppm]]/Table3[[#This Row],[C34H (S) ppm]])</f>
        <v/>
      </c>
      <c r="BL142" s="6" t="str">
        <f>Table3[[#This Row],[C35HHI]]</f>
        <v/>
      </c>
      <c r="BM142" s="6" t="str">
        <f>IF(SUM(Table3[[#This Row],[C31H (S) ppm]:[C35H (R) ppm]])=0,"",Table3[[#This Row],[C29H ppm]]/Table3[[#This Row],[C30H ppm]])</f>
        <v/>
      </c>
      <c r="BN142" s="6" t="str">
        <f>IF(SUM(Table3[[#This Row],[C31H (S) ppm]:[C35H (R) ppm]])=0,"",SUM(Table3[[#This Row],[C31H (S) ppm]:[C35H (R) ppm]])/Table3[[#This Row],[C30H ppm]])</f>
        <v/>
      </c>
      <c r="BO142" s="21">
        <v>0.468649468892261</v>
      </c>
      <c r="BP142" s="21">
        <v>0.26490642387455698</v>
      </c>
      <c r="BQ142" s="21">
        <v>0.26644410723318201</v>
      </c>
      <c r="BR142" s="6">
        <v>0.10735248966027899</v>
      </c>
      <c r="BS142" s="6">
        <v>0.42013921559214601</v>
      </c>
      <c r="BT142" s="6">
        <v>8.4818248841529914E-2</v>
      </c>
      <c r="BU142" s="6">
        <v>0.7142250922621235</v>
      </c>
      <c r="BV142" s="6">
        <v>0.84768091820137026</v>
      </c>
      <c r="BW142" s="6">
        <v>0.95817166593359515</v>
      </c>
      <c r="BX142" s="7">
        <v>0.29837777116992104</v>
      </c>
      <c r="BY142" s="7">
        <v>0.64571976079558602</v>
      </c>
      <c r="BZ142" s="7">
        <v>5.5902468034493009E-2</v>
      </c>
      <c r="CA142" s="21">
        <v>0.87974607737453581</v>
      </c>
      <c r="CB142" s="6">
        <v>0.73427812223206379</v>
      </c>
      <c r="CC142" s="8">
        <v>121.39225096845183</v>
      </c>
      <c r="CD142" s="8">
        <v>34.84089491041982</v>
      </c>
      <c r="CE142" s="6">
        <v>2.2767441860465114</v>
      </c>
      <c r="CF142" s="6">
        <v>3.3679131483715326</v>
      </c>
      <c r="CG142" s="6">
        <v>2.1641014284132432</v>
      </c>
      <c r="CH142" s="8">
        <v>1.2026952064109699</v>
      </c>
      <c r="CI142" s="8">
        <v>7.5924355298683404</v>
      </c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</row>
    <row r="143" spans="1:115" x14ac:dyDescent="0.3">
      <c r="A143" s="1">
        <v>141</v>
      </c>
      <c r="B143" s="2" t="s">
        <v>161</v>
      </c>
      <c r="C143" s="2">
        <v>3505123869</v>
      </c>
      <c r="D143" s="2" t="s">
        <v>139</v>
      </c>
      <c r="E143" s="2" t="s">
        <v>137</v>
      </c>
      <c r="F143" s="2" t="s">
        <v>55</v>
      </c>
      <c r="G143" s="2" t="s">
        <v>277</v>
      </c>
      <c r="H143" s="2">
        <v>34.9573489</v>
      </c>
      <c r="I143" s="2">
        <v>-97.690202299999996</v>
      </c>
      <c r="J143" s="3">
        <v>11777</v>
      </c>
      <c r="K143" s="3">
        <v>3589.6294851318567</v>
      </c>
      <c r="L143" s="2">
        <v>44</v>
      </c>
      <c r="M143" s="3">
        <v>3156</v>
      </c>
      <c r="N143" s="5"/>
      <c r="O143" s="2">
        <v>15.1</v>
      </c>
      <c r="P143" s="6">
        <v>0.24086916319926027</v>
      </c>
      <c r="Q143" s="6">
        <v>0.34588826114249843</v>
      </c>
      <c r="R143" s="6">
        <v>0.94555353901996375</v>
      </c>
      <c r="S143" s="21">
        <v>0.26900000000000002</v>
      </c>
      <c r="T143" s="21">
        <v>0.36299999999999999</v>
      </c>
      <c r="U143" s="21">
        <v>0.36799999999999999</v>
      </c>
      <c r="V143" s="8">
        <v>1.71629498609095</v>
      </c>
      <c r="W143" s="8">
        <v>2.2387890163227899</v>
      </c>
      <c r="X143" s="8">
        <v>2.1007970032102801</v>
      </c>
      <c r="Y143" s="8">
        <v>2.1642795126033398</v>
      </c>
      <c r="Z143" s="8">
        <v>6.8250911519061601</v>
      </c>
      <c r="AA143" s="8">
        <v>4.6855450845208999</v>
      </c>
      <c r="AB143" s="8">
        <v>5.9585961210995899</v>
      </c>
      <c r="AC143" s="8">
        <v>3.3057280094175199</v>
      </c>
      <c r="AD143" s="8">
        <v>3.95796957102251</v>
      </c>
      <c r="AE143" s="8">
        <v>4.0906026710044401</v>
      </c>
      <c r="AF143" s="8">
        <v>5.0261452363781496</v>
      </c>
      <c r="AG143" s="8">
        <v>3.2871779255039599</v>
      </c>
      <c r="AH143" s="8">
        <v>4.36308279249024</v>
      </c>
      <c r="AI143" s="8">
        <v>3.44001000574732</v>
      </c>
      <c r="AJ143" s="8">
        <v>3.7992632975398699</v>
      </c>
      <c r="AK143" s="8">
        <v>3.4650526190306201</v>
      </c>
      <c r="AL143" s="8">
        <v>15.837237197220601</v>
      </c>
      <c r="AM143" s="8">
        <v>0.55722390955889001</v>
      </c>
      <c r="AN143" s="6">
        <v>1.7010426948731401</v>
      </c>
      <c r="AO143" s="6">
        <v>0.87834647330690296</v>
      </c>
      <c r="AP143" s="6">
        <v>1.43144814199611</v>
      </c>
      <c r="AQ143" s="6">
        <v>1.9398234972493</v>
      </c>
      <c r="AR143" s="6">
        <v>2.0317494686431501</v>
      </c>
      <c r="AS143" s="6">
        <v>0.81383340369642299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f>IF(Table3[[#This Row],[C26TT(S) ppm]]=0,"",Table3[[#This Row],[C24TET ppm]]/Table3[[#This Row],[C26TT(S) ppm]])</f>
        <v>0.16856314493250601</v>
      </c>
      <c r="BE143" s="22">
        <f t="shared" si="4"/>
        <v>0.89658523110027655</v>
      </c>
      <c r="BF143" s="6" t="str">
        <f>IF(SUM(Table3[[#This Row],[C31H (S) ppm]:[C35H (R) ppm]])=0,"",SUM(Table3[[#This Row],[C31H (S) ppm]:[C31H (R) ppm]])/SUM(Table3[[#This Row],[C31H (S) ppm]:[C35H (R) ppm]]))</f>
        <v/>
      </c>
      <c r="BG143" s="6" t="str">
        <f>IF(SUM(Table3[[#This Row],[C31H (S) ppm]:[C35H (R) ppm]])=0,"",SUM(Table3[[#This Row],[C32H (S) ppm]:[C32H (R) ppm]])/SUM(Table3[[#This Row],[C31H (S) ppm]:[C35H (R) ppm]]))</f>
        <v/>
      </c>
      <c r="BH143" s="6" t="str">
        <f>IF(SUM(Table3[[#This Row],[C31H (S) ppm]:[C35H (R) ppm]])=0,"",SUM(Table3[[#This Row],[C33H (S) ppm]:[C33H (R) ppm]])/SUM(Table3[[#This Row],[C31H (S) ppm]:[C35H (R) ppm]]))</f>
        <v/>
      </c>
      <c r="BI143" s="6" t="str">
        <f>IF(SUM(Table3[[#This Row],[C31H (S) ppm]:[C35H (R) ppm]])=0,"",SUM(Table3[[#This Row],[C34H (S) ppm]:[C34H (R) ppm]])/SUM(Table3[[#This Row],[C31H (S) ppm]:[C35H (R) ppm]]))</f>
        <v/>
      </c>
      <c r="BJ143" s="6" t="str">
        <f>IF(SUM(Table3[[#This Row],[C31H (S) ppm]:[C35H (R) ppm]])=0,"",SUM(Table3[[#This Row],[C35H (S) ppm]:[C35H (R) ppm]])/SUM(Table3[[#This Row],[C31H (S) ppm]:[C35H (R) ppm]]))</f>
        <v/>
      </c>
      <c r="BK143" s="6" t="str">
        <f>IF(Table3[[#This Row],[C34H (S) ppm]]=0,"",Table3[[#This Row],[C35H (S) ppm]]/Table3[[#This Row],[C34H (S) ppm]])</f>
        <v/>
      </c>
      <c r="BL143" s="6" t="str">
        <f>Table3[[#This Row],[C35HHI]]</f>
        <v/>
      </c>
      <c r="BM143" s="6" t="str">
        <f>IF(SUM(Table3[[#This Row],[C31H (S) ppm]:[C35H (R) ppm]])=0,"",Table3[[#This Row],[C29H ppm]]/Table3[[#This Row],[C30H ppm]])</f>
        <v/>
      </c>
      <c r="BN143" s="6" t="str">
        <f>IF(SUM(Table3[[#This Row],[C31H (S) ppm]:[C35H (R) ppm]])=0,"",SUM(Table3[[#This Row],[C31H (S) ppm]:[C35H (R) ppm]])/Table3[[#This Row],[C30H ppm]])</f>
        <v/>
      </c>
      <c r="BO143" s="21">
        <v>0.42133171070931902</v>
      </c>
      <c r="BP143" s="21">
        <v>0.32790768428372702</v>
      </c>
      <c r="BQ143" s="21">
        <v>0.25076060500695402</v>
      </c>
      <c r="BR143" s="6">
        <v>9.1741670614242807E-2</v>
      </c>
      <c r="BS143" s="6">
        <v>0.32819048732732198</v>
      </c>
      <c r="BT143" s="6">
        <v>3.165500789644064E-3</v>
      </c>
      <c r="BU143" s="6">
        <v>0.89572396431083634</v>
      </c>
      <c r="BV143" s="6">
        <v>0.89045508661003092</v>
      </c>
      <c r="BW143" s="6">
        <v>0.97283499016904329</v>
      </c>
      <c r="BX143" s="7">
        <v>0.2961629072003033</v>
      </c>
      <c r="BY143" s="7">
        <v>0.62660781499634444</v>
      </c>
      <c r="BZ143" s="7">
        <v>7.7229277803352384E-2</v>
      </c>
      <c r="CA143" s="21">
        <v>0.88482466747279331</v>
      </c>
      <c r="CB143" s="6">
        <v>0.73352435530085969</v>
      </c>
      <c r="CC143" s="8">
        <v>120.25170940443952</v>
      </c>
      <c r="CD143" s="8">
        <v>34.712429870090908</v>
      </c>
      <c r="CE143" s="6">
        <v>2.4449932644813654</v>
      </c>
      <c r="CF143" s="6">
        <v>3.3478009259259256</v>
      </c>
      <c r="CG143" s="6">
        <v>2.1157538630337385</v>
      </c>
      <c r="CH143" s="8">
        <v>1.2964447535141199</v>
      </c>
      <c r="CI143" s="8">
        <v>5.4171689477213798</v>
      </c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</row>
    <row r="144" spans="1:115" x14ac:dyDescent="0.3">
      <c r="A144" s="1">
        <v>142</v>
      </c>
      <c r="B144" s="2" t="s">
        <v>162</v>
      </c>
      <c r="C144" s="2">
        <v>3505123737</v>
      </c>
      <c r="D144" s="2" t="s">
        <v>139</v>
      </c>
      <c r="E144" s="2" t="s">
        <v>137</v>
      </c>
      <c r="F144" s="2" t="s">
        <v>55</v>
      </c>
      <c r="G144" s="2" t="s">
        <v>277</v>
      </c>
      <c r="H144" s="2">
        <v>34.957276499999999</v>
      </c>
      <c r="I144" s="2">
        <v>-97.676636700000003</v>
      </c>
      <c r="J144" s="3">
        <v>11706</v>
      </c>
      <c r="K144" s="3">
        <v>3567.9886858243622</v>
      </c>
      <c r="L144" s="2">
        <v>45</v>
      </c>
      <c r="M144" s="3">
        <v>2578</v>
      </c>
      <c r="N144" s="5"/>
      <c r="O144" s="2">
        <v>5.3</v>
      </c>
      <c r="P144" s="6">
        <v>0.2858744394618834</v>
      </c>
      <c r="Q144" s="6">
        <v>0.38077769625825381</v>
      </c>
      <c r="R144" s="6">
        <v>0.98265895953757232</v>
      </c>
      <c r="S144" s="21">
        <v>0.26100000000000001</v>
      </c>
      <c r="T144" s="21">
        <v>0.38600000000000001</v>
      </c>
      <c r="U144" s="21">
        <v>0.35299999999999998</v>
      </c>
      <c r="V144" s="8">
        <v>1.0309114118157301</v>
      </c>
      <c r="W144" s="8">
        <v>0.97293379444289996</v>
      </c>
      <c r="X144" s="8">
        <v>2.5007678960148398</v>
      </c>
      <c r="Y144" s="8">
        <v>1.25479421120928</v>
      </c>
      <c r="Z144" s="8">
        <v>6.5415600593056498</v>
      </c>
      <c r="AA144" s="8">
        <v>4.92135819809016</v>
      </c>
      <c r="AB144" s="8">
        <v>4.00590648582887</v>
      </c>
      <c r="AC144" s="8">
        <v>3.4400052974547299</v>
      </c>
      <c r="AD144" s="8">
        <v>3.2678563720246201</v>
      </c>
      <c r="AE144" s="8">
        <v>4.4138310552418201</v>
      </c>
      <c r="AF144" s="8">
        <v>3.9201788977476699</v>
      </c>
      <c r="AG144" s="8">
        <v>3.0206834186436899</v>
      </c>
      <c r="AH144" s="8">
        <v>3.4698365159662199</v>
      </c>
      <c r="AI144" s="8">
        <v>3.28559653187033</v>
      </c>
      <c r="AJ144" s="8">
        <v>3.9407931617024601</v>
      </c>
      <c r="AK144" s="8">
        <v>3.9459467276911502</v>
      </c>
      <c r="AL144" s="8">
        <v>14.1197797386452</v>
      </c>
      <c r="AM144" s="8">
        <v>0.33874785671853203</v>
      </c>
      <c r="AN144" s="6">
        <v>1.74190530417932</v>
      </c>
      <c r="AO144" s="6">
        <v>0.85202320778502705</v>
      </c>
      <c r="AP144" s="6">
        <v>0.80663218426920202</v>
      </c>
      <c r="AQ144" s="6">
        <v>2.14338791610641</v>
      </c>
      <c r="AR144" s="6">
        <v>1.71613747423584</v>
      </c>
      <c r="AS144" s="6">
        <v>2.05280408315125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f>IF(Table3[[#This Row],[C26TT(S) ppm]]=0,"",Table3[[#This Row],[C24TET ppm]]/Table3[[#This Row],[C26TT(S) ppm]])</f>
        <v>9.8473062518006166E-2</v>
      </c>
      <c r="BE144" s="22">
        <f t="shared" si="4"/>
        <v>0.87962496813458924</v>
      </c>
      <c r="BF144" s="6" t="str">
        <f>IF(SUM(Table3[[#This Row],[C31H (S) ppm]:[C35H (R) ppm]])=0,"",SUM(Table3[[#This Row],[C31H (S) ppm]:[C31H (R) ppm]])/SUM(Table3[[#This Row],[C31H (S) ppm]:[C35H (R) ppm]]))</f>
        <v/>
      </c>
      <c r="BG144" s="6" t="str">
        <f>IF(SUM(Table3[[#This Row],[C31H (S) ppm]:[C35H (R) ppm]])=0,"",SUM(Table3[[#This Row],[C32H (S) ppm]:[C32H (R) ppm]])/SUM(Table3[[#This Row],[C31H (S) ppm]:[C35H (R) ppm]]))</f>
        <v/>
      </c>
      <c r="BH144" s="6" t="str">
        <f>IF(SUM(Table3[[#This Row],[C31H (S) ppm]:[C35H (R) ppm]])=0,"",SUM(Table3[[#This Row],[C33H (S) ppm]:[C33H (R) ppm]])/SUM(Table3[[#This Row],[C31H (S) ppm]:[C35H (R) ppm]]))</f>
        <v/>
      </c>
      <c r="BI144" s="6" t="str">
        <f>IF(SUM(Table3[[#This Row],[C31H (S) ppm]:[C35H (R) ppm]])=0,"",SUM(Table3[[#This Row],[C34H (S) ppm]:[C34H (R) ppm]])/SUM(Table3[[#This Row],[C31H (S) ppm]:[C35H (R) ppm]]))</f>
        <v/>
      </c>
      <c r="BJ144" s="6" t="str">
        <f>IF(SUM(Table3[[#This Row],[C31H (S) ppm]:[C35H (R) ppm]])=0,"",SUM(Table3[[#This Row],[C35H (S) ppm]:[C35H (R) ppm]])/SUM(Table3[[#This Row],[C31H (S) ppm]:[C35H (R) ppm]]))</f>
        <v/>
      </c>
      <c r="BK144" s="6" t="str">
        <f>IF(Table3[[#This Row],[C34H (S) ppm]]=0,"",Table3[[#This Row],[C35H (S) ppm]]/Table3[[#This Row],[C34H (S) ppm]])</f>
        <v/>
      </c>
      <c r="BL144" s="6" t="str">
        <f>Table3[[#This Row],[C35HHI]]</f>
        <v/>
      </c>
      <c r="BM144" s="6" t="str">
        <f>IF(SUM(Table3[[#This Row],[C31H (S) ppm]:[C35H (R) ppm]])=0,"",Table3[[#This Row],[C29H ppm]]/Table3[[#This Row],[C30H ppm]])</f>
        <v/>
      </c>
      <c r="BN144" s="6" t="str">
        <f>IF(SUM(Table3[[#This Row],[C31H (S) ppm]:[C35H (R) ppm]])=0,"",SUM(Table3[[#This Row],[C31H (S) ppm]:[C35H (R) ppm]])/Table3[[#This Row],[C30H ppm]])</f>
        <v/>
      </c>
      <c r="BO144" s="21">
        <v>0.40095049028454599</v>
      </c>
      <c r="BP144" s="21">
        <v>0.28213920471635701</v>
      </c>
      <c r="BQ144" s="21">
        <v>0.316910304999098</v>
      </c>
      <c r="BR144" s="6">
        <v>0.14894960492858</v>
      </c>
      <c r="BS144" s="6">
        <v>0.37205010118945098</v>
      </c>
      <c r="BT144" s="6">
        <v>9.2731137059539989E-2</v>
      </c>
      <c r="BU144" s="6">
        <v>0.71859547841889215</v>
      </c>
      <c r="BV144" s="6">
        <v>0.86025433306241605</v>
      </c>
      <c r="BW144" s="6">
        <v>0.95735512714689563</v>
      </c>
      <c r="BX144" s="7">
        <v>0.29367402787500796</v>
      </c>
      <c r="BY144" s="7">
        <v>0.64510278113663844</v>
      </c>
      <c r="BZ144" s="7">
        <v>6.1223190988353597E-2</v>
      </c>
      <c r="CA144" s="21">
        <v>0.87242890862088351</v>
      </c>
      <c r="CB144" s="6">
        <v>0.71738095238095245</v>
      </c>
      <c r="CC144" s="8">
        <v>121.238766963145</v>
      </c>
      <c r="CD144" s="8">
        <v>34.585529795110638</v>
      </c>
      <c r="CE144" s="6">
        <v>2.294941139039135</v>
      </c>
      <c r="CF144" s="6">
        <v>3.3642548954530365</v>
      </c>
      <c r="CG144" s="6">
        <v>2.1966626936829559</v>
      </c>
      <c r="CH144" s="8">
        <v>0.71971531172907599</v>
      </c>
      <c r="CI144" s="8">
        <v>5.7847109756126196</v>
      </c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</row>
    <row r="145" spans="1:115" x14ac:dyDescent="0.3">
      <c r="A145" s="1">
        <v>143</v>
      </c>
      <c r="B145" s="2" t="s">
        <v>163</v>
      </c>
      <c r="C145" s="2">
        <v>3508722098</v>
      </c>
      <c r="D145" s="2" t="s">
        <v>136</v>
      </c>
      <c r="E145" s="2" t="s">
        <v>137</v>
      </c>
      <c r="F145" s="2" t="s">
        <v>55</v>
      </c>
      <c r="G145" s="2" t="s">
        <v>277</v>
      </c>
      <c r="H145" s="2">
        <v>34.956505399999998</v>
      </c>
      <c r="I145" s="2">
        <v>-97.6172009</v>
      </c>
      <c r="J145" s="3">
        <v>11004</v>
      </c>
      <c r="K145" s="3">
        <v>3354.019092671389</v>
      </c>
      <c r="L145" s="2">
        <v>45</v>
      </c>
      <c r="M145" s="3">
        <v>4801</v>
      </c>
      <c r="N145" s="5"/>
      <c r="O145" s="2">
        <v>4.0999999999999996</v>
      </c>
      <c r="P145" s="6">
        <v>0.29495472186287197</v>
      </c>
      <c r="Q145" s="6">
        <v>0.33150684931506852</v>
      </c>
      <c r="R145" s="6">
        <v>1.1305785123966943</v>
      </c>
      <c r="S145" s="21">
        <v>0.26100000000000001</v>
      </c>
      <c r="T145" s="21">
        <v>0.42499999999999999</v>
      </c>
      <c r="U145" s="21">
        <v>0.315</v>
      </c>
      <c r="V145" s="8">
        <v>1.7735153233156999</v>
      </c>
      <c r="W145" s="8">
        <v>2.43197427241522</v>
      </c>
      <c r="X145" s="8">
        <v>6.2994631768260003</v>
      </c>
      <c r="Y145" s="8">
        <v>2.3918243364945102</v>
      </c>
      <c r="Z145" s="8">
        <v>14.2930065729769</v>
      </c>
      <c r="AA145" s="8">
        <v>10.0887523598897</v>
      </c>
      <c r="AB145" s="8">
        <v>10.1982072621227</v>
      </c>
      <c r="AC145" s="8">
        <v>5.7833203082823301</v>
      </c>
      <c r="AD145" s="8">
        <v>5.7914738337308398</v>
      </c>
      <c r="AE145" s="8">
        <v>7.5998269475992704</v>
      </c>
      <c r="AF145" s="8">
        <v>7.79884709150158</v>
      </c>
      <c r="AG145" s="8">
        <v>6.0227374646340799</v>
      </c>
      <c r="AH145" s="8">
        <v>6.1958145730184002</v>
      </c>
      <c r="AI145" s="8">
        <v>7.0838076173199704</v>
      </c>
      <c r="AJ145" s="8">
        <v>6.6503118476407499</v>
      </c>
      <c r="AK145" s="8">
        <v>5.1668643690690796</v>
      </c>
      <c r="AL145" s="8">
        <v>43.117695645696202</v>
      </c>
      <c r="AM145" s="8">
        <v>1.07292982606554</v>
      </c>
      <c r="AN145" s="6">
        <v>3.1756746239309899</v>
      </c>
      <c r="AO145" s="6">
        <v>0.57457646759134196</v>
      </c>
      <c r="AP145" s="6">
        <v>2.2104701643973099</v>
      </c>
      <c r="AQ145" s="6">
        <v>2.6323533372256098</v>
      </c>
      <c r="AR145" s="6">
        <v>3.1804926162414802</v>
      </c>
      <c r="AS145" s="6">
        <v>3.0617723441805702</v>
      </c>
      <c r="AT145" s="6">
        <v>0</v>
      </c>
      <c r="AU145" s="6">
        <v>0</v>
      </c>
      <c r="AV145" s="6">
        <v>0</v>
      </c>
      <c r="AW145" s="6">
        <v>0</v>
      </c>
      <c r="AX145" s="6">
        <v>0</v>
      </c>
      <c r="AY145" s="6">
        <v>0</v>
      </c>
      <c r="AZ145" s="6">
        <v>0</v>
      </c>
      <c r="BA145" s="6">
        <v>0</v>
      </c>
      <c r="BB145" s="6">
        <v>0</v>
      </c>
      <c r="BC145" s="6">
        <v>0</v>
      </c>
      <c r="BD145" s="6">
        <f>IF(Table3[[#This Row],[C26TT(S) ppm]]=0,"",Table3[[#This Row],[C24TET ppm]]/Table3[[#This Row],[C26TT(S) ppm]])</f>
        <v>0.18552142521467993</v>
      </c>
      <c r="BE145" s="22">
        <f t="shared" si="4"/>
        <v>0.90927661992005482</v>
      </c>
      <c r="BF145" s="6" t="str">
        <f>IF(SUM(Table3[[#This Row],[C31H (S) ppm]:[C35H (R) ppm]])=0,"",SUM(Table3[[#This Row],[C31H (S) ppm]:[C31H (R) ppm]])/SUM(Table3[[#This Row],[C31H (S) ppm]:[C35H (R) ppm]]))</f>
        <v/>
      </c>
      <c r="BG145" s="6" t="str">
        <f>IF(SUM(Table3[[#This Row],[C31H (S) ppm]:[C35H (R) ppm]])=0,"",SUM(Table3[[#This Row],[C32H (S) ppm]:[C32H (R) ppm]])/SUM(Table3[[#This Row],[C31H (S) ppm]:[C35H (R) ppm]]))</f>
        <v/>
      </c>
      <c r="BH145" s="6" t="str">
        <f>IF(SUM(Table3[[#This Row],[C31H (S) ppm]:[C35H (R) ppm]])=0,"",SUM(Table3[[#This Row],[C33H (S) ppm]:[C33H (R) ppm]])/SUM(Table3[[#This Row],[C31H (S) ppm]:[C35H (R) ppm]]))</f>
        <v/>
      </c>
      <c r="BI145" s="6" t="str">
        <f>IF(SUM(Table3[[#This Row],[C31H (S) ppm]:[C35H (R) ppm]])=0,"",SUM(Table3[[#This Row],[C34H (S) ppm]:[C34H (R) ppm]])/SUM(Table3[[#This Row],[C31H (S) ppm]:[C35H (R) ppm]]))</f>
        <v/>
      </c>
      <c r="BJ145" s="6" t="str">
        <f>IF(SUM(Table3[[#This Row],[C31H (S) ppm]:[C35H (R) ppm]])=0,"",SUM(Table3[[#This Row],[C35H (S) ppm]:[C35H (R) ppm]])/SUM(Table3[[#This Row],[C31H (S) ppm]:[C35H (R) ppm]]))</f>
        <v/>
      </c>
      <c r="BK145" s="6" t="str">
        <f>IF(Table3[[#This Row],[C34H (S) ppm]]=0,"",Table3[[#This Row],[C35H (S) ppm]]/Table3[[#This Row],[C34H (S) ppm]])</f>
        <v/>
      </c>
      <c r="BL145" s="6" t="str">
        <f>Table3[[#This Row],[C35HHI]]</f>
        <v/>
      </c>
      <c r="BM145" s="6" t="str">
        <f>IF(SUM(Table3[[#This Row],[C31H (S) ppm]:[C35H (R) ppm]])=0,"",Table3[[#This Row],[C29H ppm]]/Table3[[#This Row],[C30H ppm]])</f>
        <v/>
      </c>
      <c r="BN145" s="6" t="str">
        <f>IF(SUM(Table3[[#This Row],[C31H (S) ppm]:[C35H (R) ppm]])=0,"",SUM(Table3[[#This Row],[C31H (S) ppm]:[C35H (R) ppm]])/Table3[[#This Row],[C30H ppm]])</f>
        <v/>
      </c>
      <c r="BO145" s="21">
        <v>0.37316537806316302</v>
      </c>
      <c r="BP145" s="21">
        <v>0.20071091600052399</v>
      </c>
      <c r="BQ145" s="21">
        <v>0.42612370593631199</v>
      </c>
      <c r="BR145" s="6">
        <v>0.11470750311784</v>
      </c>
      <c r="BS145" s="6">
        <v>0.34062277466174901</v>
      </c>
      <c r="BT145" s="6">
        <v>9.1227570162675589E-2</v>
      </c>
      <c r="BU145" s="6">
        <v>0.6062787026559916</v>
      </c>
      <c r="BV145" s="6">
        <v>0.80787155296256341</v>
      </c>
      <c r="BW145" s="6">
        <v>0.93830039315372327</v>
      </c>
      <c r="BX145" s="7">
        <v>0.29974386206034859</v>
      </c>
      <c r="BY145" s="7">
        <v>0.62700693446617106</v>
      </c>
      <c r="BZ145" s="7">
        <v>7.3249203473480351E-2</v>
      </c>
      <c r="CA145" s="21">
        <v>0.84081257890508432</v>
      </c>
      <c r="CB145" s="6">
        <v>0.676996996996997</v>
      </c>
      <c r="CC145" s="8">
        <v>117.92782297559231</v>
      </c>
      <c r="CD145" s="8">
        <v>33.294078620003319</v>
      </c>
      <c r="CE145" s="6">
        <v>1.7717005076142132</v>
      </c>
      <c r="CF145" s="6">
        <v>3.5615684882895668</v>
      </c>
      <c r="CG145" s="6">
        <v>2.0918090871196329</v>
      </c>
      <c r="CH145" s="8">
        <v>2.81061905271353</v>
      </c>
      <c r="CI145" s="8">
        <v>9.7583162253426892</v>
      </c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</row>
    <row r="146" spans="1:115" x14ac:dyDescent="0.3">
      <c r="A146" s="1">
        <v>144</v>
      </c>
      <c r="B146" s="2" t="s">
        <v>164</v>
      </c>
      <c r="C146" s="2">
        <v>3508722073</v>
      </c>
      <c r="D146" s="2" t="s">
        <v>136</v>
      </c>
      <c r="E146" s="2" t="s">
        <v>137</v>
      </c>
      <c r="F146" s="2" t="s">
        <v>9</v>
      </c>
      <c r="G146" s="2" t="s">
        <v>277</v>
      </c>
      <c r="H146" s="2">
        <v>34.956494900000003</v>
      </c>
      <c r="I146" s="2">
        <v>-97.634544099999999</v>
      </c>
      <c r="J146" s="3">
        <v>11104</v>
      </c>
      <c r="K146" s="3">
        <v>3384.4990916960292</v>
      </c>
      <c r="L146" s="2">
        <v>46</v>
      </c>
      <c r="M146" s="3">
        <v>1617</v>
      </c>
      <c r="N146" s="5"/>
      <c r="O146" s="2">
        <v>2.8</v>
      </c>
      <c r="P146" s="6">
        <v>0.36295418641390209</v>
      </c>
      <c r="Q146" s="6">
        <v>0.37683358624178048</v>
      </c>
      <c r="R146" s="6">
        <v>1.2335570469798658</v>
      </c>
      <c r="S146" s="21">
        <v>0.28000000000000003</v>
      </c>
      <c r="T146" s="21">
        <v>0.379</v>
      </c>
      <c r="U146" s="21">
        <v>0.34100000000000003</v>
      </c>
      <c r="V146" s="8">
        <v>1.78324713789842</v>
      </c>
      <c r="W146" s="8">
        <v>4.1436298974858898</v>
      </c>
      <c r="X146" s="8">
        <v>6.2767503374141302</v>
      </c>
      <c r="Y146" s="8">
        <v>1.5890888126876399</v>
      </c>
      <c r="Z146" s="8">
        <v>17.150684420006499</v>
      </c>
      <c r="AA146" s="8">
        <v>11.806670676905</v>
      </c>
      <c r="AB146" s="8">
        <v>12.744455387673099</v>
      </c>
      <c r="AC146" s="8">
        <v>8.6728582288403899</v>
      </c>
      <c r="AD146" s="8">
        <v>9.1718451246320907</v>
      </c>
      <c r="AE146" s="8">
        <v>10.8369469216398</v>
      </c>
      <c r="AF146" s="8">
        <v>11.115369959992</v>
      </c>
      <c r="AG146" s="8">
        <v>10.0123565144696</v>
      </c>
      <c r="AH146" s="8">
        <v>9.7910160237292807</v>
      </c>
      <c r="AI146" s="8">
        <v>9.2930969987262309</v>
      </c>
      <c r="AJ146" s="8">
        <v>10.1339967052141</v>
      </c>
      <c r="AK146" s="8">
        <v>7.9237954101771901</v>
      </c>
      <c r="AL146" s="8">
        <v>84.544592367270397</v>
      </c>
      <c r="AM146" s="8">
        <v>1.6684024885362401</v>
      </c>
      <c r="AN146" s="6">
        <v>4.2188662485050603</v>
      </c>
      <c r="AO146" s="6">
        <v>1.26979544687851</v>
      </c>
      <c r="AP146" s="6">
        <v>1.6081163285583</v>
      </c>
      <c r="AQ146" s="6">
        <v>2.17505863817378</v>
      </c>
      <c r="AR146" s="6">
        <v>4.6887293955151597</v>
      </c>
      <c r="AS146" s="6">
        <v>4.2032365033256003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0</v>
      </c>
      <c r="AZ146" s="6">
        <v>0</v>
      </c>
      <c r="BA146" s="6">
        <v>0</v>
      </c>
      <c r="BB146" s="6">
        <v>0</v>
      </c>
      <c r="BC146" s="6">
        <v>0</v>
      </c>
      <c r="BD146" s="6">
        <f>IF(Table3[[#This Row],[C26TT(S) ppm]]=0,"",Table3[[#This Row],[C24TET ppm]]/Table3[[#This Row],[C26TT(S) ppm]])</f>
        <v>0.19237054780720367</v>
      </c>
      <c r="BE146" s="22">
        <f t="shared" si="4"/>
        <v>0.92590866359746271</v>
      </c>
      <c r="BF146" s="6" t="str">
        <f>IF(SUM(Table3[[#This Row],[C31H (S) ppm]:[C35H (R) ppm]])=0,"",SUM(Table3[[#This Row],[C31H (S) ppm]:[C31H (R) ppm]])/SUM(Table3[[#This Row],[C31H (S) ppm]:[C35H (R) ppm]]))</f>
        <v/>
      </c>
      <c r="BG146" s="6" t="str">
        <f>IF(SUM(Table3[[#This Row],[C31H (S) ppm]:[C35H (R) ppm]])=0,"",SUM(Table3[[#This Row],[C32H (S) ppm]:[C32H (R) ppm]])/SUM(Table3[[#This Row],[C31H (S) ppm]:[C35H (R) ppm]]))</f>
        <v/>
      </c>
      <c r="BH146" s="6" t="str">
        <f>IF(SUM(Table3[[#This Row],[C31H (S) ppm]:[C35H (R) ppm]])=0,"",SUM(Table3[[#This Row],[C33H (S) ppm]:[C33H (R) ppm]])/SUM(Table3[[#This Row],[C31H (S) ppm]:[C35H (R) ppm]]))</f>
        <v/>
      </c>
      <c r="BI146" s="6" t="str">
        <f>IF(SUM(Table3[[#This Row],[C31H (S) ppm]:[C35H (R) ppm]])=0,"",SUM(Table3[[#This Row],[C34H (S) ppm]:[C34H (R) ppm]])/SUM(Table3[[#This Row],[C31H (S) ppm]:[C35H (R) ppm]]))</f>
        <v/>
      </c>
      <c r="BJ146" s="6" t="str">
        <f>IF(SUM(Table3[[#This Row],[C31H (S) ppm]:[C35H (R) ppm]])=0,"",SUM(Table3[[#This Row],[C35H (S) ppm]:[C35H (R) ppm]])/SUM(Table3[[#This Row],[C31H (S) ppm]:[C35H (R) ppm]]))</f>
        <v/>
      </c>
      <c r="BK146" s="6" t="str">
        <f>IF(Table3[[#This Row],[C34H (S) ppm]]=0,"",Table3[[#This Row],[C35H (S) ppm]]/Table3[[#This Row],[C34H (S) ppm]])</f>
        <v/>
      </c>
      <c r="BL146" s="6" t="str">
        <f>Table3[[#This Row],[C35HHI]]</f>
        <v/>
      </c>
      <c r="BM146" s="6" t="str">
        <f>IF(SUM(Table3[[#This Row],[C31H (S) ppm]:[C35H (R) ppm]])=0,"",Table3[[#This Row],[C29H ppm]]/Table3[[#This Row],[C30H ppm]])</f>
        <v/>
      </c>
      <c r="BN146" s="6" t="str">
        <f>IF(SUM(Table3[[#This Row],[C31H (S) ppm]:[C35H (R) ppm]])=0,"",SUM(Table3[[#This Row],[C31H (S) ppm]:[C35H (R) ppm]])/Table3[[#This Row],[C30H ppm]])</f>
        <v/>
      </c>
      <c r="BO146" s="21">
        <v>0.33052330205185299</v>
      </c>
      <c r="BP146" s="21">
        <v>0.27835215524097301</v>
      </c>
      <c r="BQ146" s="21">
        <v>0.39112454270717401</v>
      </c>
      <c r="BR146" s="6">
        <v>8.5543899201832696E-2</v>
      </c>
      <c r="BS146" s="6">
        <v>0.39976979046248401</v>
      </c>
      <c r="BT146" s="6">
        <v>9.4351613023812189E-2</v>
      </c>
      <c r="BU146" s="6">
        <v>0.65666864502139044</v>
      </c>
      <c r="BV146" s="6">
        <v>0.80610198073876838</v>
      </c>
      <c r="BW146" s="6">
        <v>0.9398758354495591</v>
      </c>
      <c r="BX146" s="7">
        <v>0.33344034930011557</v>
      </c>
      <c r="BY146" s="7">
        <v>0.60462951072299986</v>
      </c>
      <c r="BZ146" s="7">
        <v>6.1930139976884561E-2</v>
      </c>
      <c r="CA146" s="21">
        <v>0.86153657639995074</v>
      </c>
      <c r="CB146" s="6">
        <v>0.70443095207337547</v>
      </c>
      <c r="CC146" s="8">
        <v>120.14511814807392</v>
      </c>
      <c r="CD146" s="8">
        <v>31.696315869195679</v>
      </c>
      <c r="CE146" s="6">
        <v>1.5892556010599856</v>
      </c>
      <c r="CF146" s="6">
        <v>3.4536952136438659</v>
      </c>
      <c r="CG146" s="6">
        <v>1.8133063739649529</v>
      </c>
      <c r="CH146" s="8">
        <v>2.55531771809909</v>
      </c>
      <c r="CI146" s="8">
        <v>7.0512894465615403</v>
      </c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</row>
    <row r="147" spans="1:115" x14ac:dyDescent="0.3">
      <c r="A147" s="1">
        <v>145</v>
      </c>
      <c r="B147" s="2" t="s">
        <v>165</v>
      </c>
      <c r="C147" s="2">
        <v>3505124221</v>
      </c>
      <c r="D147" s="2" t="s">
        <v>139</v>
      </c>
      <c r="E147" s="2" t="s">
        <v>137</v>
      </c>
      <c r="F147" s="2" t="s">
        <v>9</v>
      </c>
      <c r="G147" s="2" t="s">
        <v>277</v>
      </c>
      <c r="H147" s="2">
        <v>34.943704199999999</v>
      </c>
      <c r="I147" s="2">
        <v>-97.671532400000004</v>
      </c>
      <c r="J147" s="3">
        <v>11522</v>
      </c>
      <c r="K147" s="3">
        <v>3511.9054876190244</v>
      </c>
      <c r="L147" s="2">
        <v>44</v>
      </c>
      <c r="M147" s="2">
        <v>993</v>
      </c>
      <c r="N147" s="5"/>
      <c r="O147" s="2">
        <v>5.5</v>
      </c>
      <c r="P147" s="6">
        <v>0.3552800342026507</v>
      </c>
      <c r="Q147" s="6">
        <v>0.40294581799053131</v>
      </c>
      <c r="R147" s="6">
        <v>1.0848563968668408</v>
      </c>
      <c r="S147" s="21">
        <v>0.28199999999999997</v>
      </c>
      <c r="T147" s="21">
        <v>0.36699999999999999</v>
      </c>
      <c r="U147" s="21">
        <v>0.35099999999999998</v>
      </c>
      <c r="V147" s="8">
        <v>1.70274622493509</v>
      </c>
      <c r="W147" s="8">
        <v>1.8660785212222499</v>
      </c>
      <c r="X147" s="8">
        <v>6.1596258341908099</v>
      </c>
      <c r="Y147" s="8">
        <v>2.0280974044433502</v>
      </c>
      <c r="Z147" s="8">
        <v>15.183711750251801</v>
      </c>
      <c r="AA147" s="8">
        <v>9.2256948217020298</v>
      </c>
      <c r="AB147" s="8">
        <v>9.6532107747063893</v>
      </c>
      <c r="AC147" s="8">
        <v>7.1531290034504602</v>
      </c>
      <c r="AD147" s="8">
        <v>7.8209995475448304</v>
      </c>
      <c r="AE147" s="8">
        <v>8.9435924581549298</v>
      </c>
      <c r="AF147" s="8">
        <v>10.5701607252582</v>
      </c>
      <c r="AG147" s="8">
        <v>7.77793836202168</v>
      </c>
      <c r="AH147" s="8">
        <v>7.7864755469511104</v>
      </c>
      <c r="AI147" s="8">
        <v>6.8988897599477497</v>
      </c>
      <c r="AJ147" s="8">
        <v>8.2796621532587498</v>
      </c>
      <c r="AK147" s="8">
        <v>6.7715825077583904</v>
      </c>
      <c r="AL147" s="8">
        <v>72.244942405473196</v>
      </c>
      <c r="AM147" s="8">
        <v>1.6640943547051601</v>
      </c>
      <c r="AN147" s="6">
        <v>3.01700362797177</v>
      </c>
      <c r="AO147" s="6">
        <v>1.65217982189156</v>
      </c>
      <c r="AP147" s="6">
        <v>1.3919364043725599</v>
      </c>
      <c r="AQ147" s="6">
        <v>0.89218273273458404</v>
      </c>
      <c r="AR147" s="6">
        <v>3.3308155355424498</v>
      </c>
      <c r="AS147" s="6">
        <v>2.4667773685092702</v>
      </c>
      <c r="AT147" s="6">
        <v>0</v>
      </c>
      <c r="AU147" s="6">
        <v>0</v>
      </c>
      <c r="AV147" s="6">
        <v>0</v>
      </c>
      <c r="AW147" s="6">
        <v>0</v>
      </c>
      <c r="AX147" s="6">
        <v>0</v>
      </c>
      <c r="AY147" s="6">
        <v>0</v>
      </c>
      <c r="AZ147" s="6">
        <v>0</v>
      </c>
      <c r="BA147" s="6">
        <v>0</v>
      </c>
      <c r="BB147" s="6">
        <v>0</v>
      </c>
      <c r="BC147" s="6">
        <v>0</v>
      </c>
      <c r="BD147" s="6">
        <f>IF(Table3[[#This Row],[C26TT(S) ppm]]=0,"",Table3[[#This Row],[C24TET ppm]]/Table3[[#This Row],[C26TT(S) ppm]])</f>
        <v>0.23263866119322743</v>
      </c>
      <c r="BE147" s="22">
        <f t="shared" si="4"/>
        <v>0.93713116627086945</v>
      </c>
      <c r="BF147" s="6" t="str">
        <f>IF(SUM(Table3[[#This Row],[C31H (S) ppm]:[C35H (R) ppm]])=0,"",SUM(Table3[[#This Row],[C31H (S) ppm]:[C31H (R) ppm]])/SUM(Table3[[#This Row],[C31H (S) ppm]:[C35H (R) ppm]]))</f>
        <v/>
      </c>
      <c r="BG147" s="6" t="str">
        <f>IF(SUM(Table3[[#This Row],[C31H (S) ppm]:[C35H (R) ppm]])=0,"",SUM(Table3[[#This Row],[C32H (S) ppm]:[C32H (R) ppm]])/SUM(Table3[[#This Row],[C31H (S) ppm]:[C35H (R) ppm]]))</f>
        <v/>
      </c>
      <c r="BH147" s="6" t="str">
        <f>IF(SUM(Table3[[#This Row],[C31H (S) ppm]:[C35H (R) ppm]])=0,"",SUM(Table3[[#This Row],[C33H (S) ppm]:[C33H (R) ppm]])/SUM(Table3[[#This Row],[C31H (S) ppm]:[C35H (R) ppm]]))</f>
        <v/>
      </c>
      <c r="BI147" s="6" t="str">
        <f>IF(SUM(Table3[[#This Row],[C31H (S) ppm]:[C35H (R) ppm]])=0,"",SUM(Table3[[#This Row],[C34H (S) ppm]:[C34H (R) ppm]])/SUM(Table3[[#This Row],[C31H (S) ppm]:[C35H (R) ppm]]))</f>
        <v/>
      </c>
      <c r="BJ147" s="6" t="str">
        <f>IF(SUM(Table3[[#This Row],[C31H (S) ppm]:[C35H (R) ppm]])=0,"",SUM(Table3[[#This Row],[C35H (S) ppm]:[C35H (R) ppm]])/SUM(Table3[[#This Row],[C31H (S) ppm]:[C35H (R) ppm]]))</f>
        <v/>
      </c>
      <c r="BK147" s="6" t="str">
        <f>IF(Table3[[#This Row],[C34H (S) ppm]]=0,"",Table3[[#This Row],[C35H (S) ppm]]/Table3[[#This Row],[C34H (S) ppm]])</f>
        <v/>
      </c>
      <c r="BL147" s="6" t="str">
        <f>Table3[[#This Row],[C35HHI]]</f>
        <v/>
      </c>
      <c r="BM147" s="6" t="str">
        <f>IF(SUM(Table3[[#This Row],[C31H (S) ppm]:[C35H (R) ppm]])=0,"",Table3[[#This Row],[C29H ppm]]/Table3[[#This Row],[C30H ppm]])</f>
        <v/>
      </c>
      <c r="BN147" s="6" t="str">
        <f>IF(SUM(Table3[[#This Row],[C31H (S) ppm]:[C35H (R) ppm]])=0,"",SUM(Table3[[#This Row],[C31H (S) ppm]:[C35H (R) ppm]])/Table3[[#This Row],[C30H ppm]])</f>
        <v/>
      </c>
      <c r="BO147" s="21">
        <v>0.308459648183742</v>
      </c>
      <c r="BP147" s="21">
        <v>0.29066202768789101</v>
      </c>
      <c r="BQ147" s="21">
        <v>0.40087832412836699</v>
      </c>
      <c r="BR147" s="6">
        <v>0.11855283192862801</v>
      </c>
      <c r="BS147" s="6">
        <v>0.37283317788153097</v>
      </c>
      <c r="BT147" s="6">
        <v>7.9915147821575716E-2</v>
      </c>
      <c r="BU147" s="6">
        <v>0.71720784909907132</v>
      </c>
      <c r="BV147" s="6">
        <v>0.85970722029915314</v>
      </c>
      <c r="BW147" s="6">
        <v>0.96145523253146925</v>
      </c>
      <c r="BX147" s="7">
        <v>0.33194277152677815</v>
      </c>
      <c r="BY147" s="7">
        <v>0.59696230794089133</v>
      </c>
      <c r="BZ147" s="7">
        <v>7.1094920532330561E-2</v>
      </c>
      <c r="CA147" s="21">
        <v>0.89571975408885285</v>
      </c>
      <c r="CB147" s="6">
        <v>0.73771887159533078</v>
      </c>
      <c r="CC147" s="8">
        <v>118.5856998931404</v>
      </c>
      <c r="CD147" s="8">
        <v>32.018152023194254</v>
      </c>
      <c r="CE147" s="6">
        <v>1.8128884942280858</v>
      </c>
      <c r="CF147" s="6">
        <v>3.3492665238173722</v>
      </c>
      <c r="CG147" s="6">
        <v>1.7983892379856623</v>
      </c>
      <c r="CH147" s="8">
        <v>2.35147846435251</v>
      </c>
      <c r="CI147" s="8">
        <v>7.2531923160408596</v>
      </c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</row>
    <row r="148" spans="1:115" x14ac:dyDescent="0.3">
      <c r="A148" s="1">
        <v>146</v>
      </c>
      <c r="B148" s="2" t="s">
        <v>166</v>
      </c>
      <c r="C148" s="2">
        <v>3505124185</v>
      </c>
      <c r="D148" s="2" t="s">
        <v>139</v>
      </c>
      <c r="E148" s="2" t="s">
        <v>137</v>
      </c>
      <c r="F148" s="2" t="s">
        <v>9</v>
      </c>
      <c r="G148" s="2" t="s">
        <v>277</v>
      </c>
      <c r="H148" s="2">
        <v>34.943627900000003</v>
      </c>
      <c r="I148" s="2">
        <v>-97.671501899999996</v>
      </c>
      <c r="J148" s="3">
        <v>11755</v>
      </c>
      <c r="K148" s="3">
        <v>3582.9238853464358</v>
      </c>
      <c r="L148" s="2">
        <v>47</v>
      </c>
      <c r="M148" s="2">
        <v>993</v>
      </c>
      <c r="N148" s="5"/>
      <c r="O148" s="2">
        <v>7.9</v>
      </c>
      <c r="P148" s="6">
        <v>0.3980023050326546</v>
      </c>
      <c r="Q148" s="6">
        <v>0.44444444444444442</v>
      </c>
      <c r="R148" s="6">
        <v>1.1260869565217391</v>
      </c>
      <c r="S148" s="21">
        <v>0.28699999999999998</v>
      </c>
      <c r="T148" s="21">
        <v>0.35799999999999998</v>
      </c>
      <c r="U148" s="21">
        <v>0.35499999999999998</v>
      </c>
      <c r="V148" s="8">
        <v>2.2702724557685601</v>
      </c>
      <c r="W148" s="8">
        <v>1.6765397497019701</v>
      </c>
      <c r="X148" s="8">
        <v>7.0949406495410603</v>
      </c>
      <c r="Y148" s="8">
        <v>1.8437335582266801</v>
      </c>
      <c r="Z148" s="8">
        <v>14.0407401741878</v>
      </c>
      <c r="AA148" s="8">
        <v>10.5188149867113</v>
      </c>
      <c r="AB148" s="8">
        <v>9.0314154452415796</v>
      </c>
      <c r="AC148" s="8">
        <v>7.1868559472409599</v>
      </c>
      <c r="AD148" s="8">
        <v>7.5186477535722904</v>
      </c>
      <c r="AE148" s="8">
        <v>7.3232540013373404</v>
      </c>
      <c r="AF148" s="8">
        <v>8.8043999988043495</v>
      </c>
      <c r="AG148" s="8">
        <v>7.55298324988894</v>
      </c>
      <c r="AH148" s="8">
        <v>7.4235466881729097</v>
      </c>
      <c r="AI148" s="8">
        <v>6.0680615277410599</v>
      </c>
      <c r="AJ148" s="8">
        <v>7.89386039373362</v>
      </c>
      <c r="AK148" s="8">
        <v>7.2249671682384804</v>
      </c>
      <c r="AL148" s="8">
        <v>73.3140720682009</v>
      </c>
      <c r="AM148" s="8">
        <v>1.5429734891162401</v>
      </c>
      <c r="AN148" s="6">
        <v>3.9057511995660801</v>
      </c>
      <c r="AO148" s="6">
        <v>0.97201312253112804</v>
      </c>
      <c r="AP148" s="6">
        <v>1.05661295366184</v>
      </c>
      <c r="AQ148" s="6">
        <v>0.93401989292988696</v>
      </c>
      <c r="AR148" s="6">
        <v>3.2726093671429202</v>
      </c>
      <c r="AS148" s="6">
        <v>0.98369427076256599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0</v>
      </c>
      <c r="BB148" s="6">
        <v>0</v>
      </c>
      <c r="BC148" s="6">
        <v>0</v>
      </c>
      <c r="BD148" s="6">
        <f>IF(Table3[[#This Row],[C26TT(S) ppm]]=0,"",Table3[[#This Row],[C24TET ppm]]/Table3[[#This Row],[C26TT(S) ppm]])</f>
        <v>0.21469381054014153</v>
      </c>
      <c r="BE148" s="22">
        <f t="shared" si="4"/>
        <v>0.94378960509520726</v>
      </c>
      <c r="BF148" s="6" t="str">
        <f>IF(SUM(Table3[[#This Row],[C31H (S) ppm]:[C35H (R) ppm]])=0,"",SUM(Table3[[#This Row],[C31H (S) ppm]:[C31H (R) ppm]])/SUM(Table3[[#This Row],[C31H (S) ppm]:[C35H (R) ppm]]))</f>
        <v/>
      </c>
      <c r="BG148" s="6" t="str">
        <f>IF(SUM(Table3[[#This Row],[C31H (S) ppm]:[C35H (R) ppm]])=0,"",SUM(Table3[[#This Row],[C32H (S) ppm]:[C32H (R) ppm]])/SUM(Table3[[#This Row],[C31H (S) ppm]:[C35H (R) ppm]]))</f>
        <v/>
      </c>
      <c r="BH148" s="6" t="str">
        <f>IF(SUM(Table3[[#This Row],[C31H (S) ppm]:[C35H (R) ppm]])=0,"",SUM(Table3[[#This Row],[C33H (S) ppm]:[C33H (R) ppm]])/SUM(Table3[[#This Row],[C31H (S) ppm]:[C35H (R) ppm]]))</f>
        <v/>
      </c>
      <c r="BI148" s="6" t="str">
        <f>IF(SUM(Table3[[#This Row],[C31H (S) ppm]:[C35H (R) ppm]])=0,"",SUM(Table3[[#This Row],[C34H (S) ppm]:[C34H (R) ppm]])/SUM(Table3[[#This Row],[C31H (S) ppm]:[C35H (R) ppm]]))</f>
        <v/>
      </c>
      <c r="BJ148" s="6" t="str">
        <f>IF(SUM(Table3[[#This Row],[C31H (S) ppm]:[C35H (R) ppm]])=0,"",SUM(Table3[[#This Row],[C35H (S) ppm]:[C35H (R) ppm]])/SUM(Table3[[#This Row],[C31H (S) ppm]:[C35H (R) ppm]]))</f>
        <v/>
      </c>
      <c r="BK148" s="6" t="str">
        <f>IF(Table3[[#This Row],[C34H (S) ppm]]=0,"",Table3[[#This Row],[C35H (S) ppm]]/Table3[[#This Row],[C34H (S) ppm]])</f>
        <v/>
      </c>
      <c r="BL148" s="6" t="str">
        <f>Table3[[#This Row],[C35HHI]]</f>
        <v/>
      </c>
      <c r="BM148" s="6" t="str">
        <f>IF(SUM(Table3[[#This Row],[C31H (S) ppm]:[C35H (R) ppm]])=0,"",Table3[[#This Row],[C29H ppm]]/Table3[[#This Row],[C30H ppm]])</f>
        <v/>
      </c>
      <c r="BN148" s="6" t="str">
        <f>IF(SUM(Table3[[#This Row],[C31H (S) ppm]:[C35H (R) ppm]])=0,"",SUM(Table3[[#This Row],[C31H (S) ppm]:[C35H (R) ppm]])/Table3[[#This Row],[C30H ppm]])</f>
        <v/>
      </c>
      <c r="BO148" s="21">
        <v>0.42314442035717997</v>
      </c>
      <c r="BP148" s="21">
        <v>0.21443171260452201</v>
      </c>
      <c r="BQ148" s="21">
        <v>0.36242386703829899</v>
      </c>
      <c r="BR148" s="6">
        <v>0.18502128518786501</v>
      </c>
      <c r="BS148" s="6">
        <v>0.45064815845109601</v>
      </c>
      <c r="BT148" s="6">
        <v>7.0163568005412985E-2</v>
      </c>
      <c r="BU148" s="6">
        <v>0.73195673846169307</v>
      </c>
      <c r="BV148" s="6">
        <v>0.85908070374002121</v>
      </c>
      <c r="BW148" s="6">
        <v>0.9609671210742462</v>
      </c>
      <c r="BX148" s="7">
        <v>0.36284428649221856</v>
      </c>
      <c r="BY148" s="7">
        <v>0.57057693961193423</v>
      </c>
      <c r="BZ148" s="7">
        <v>6.6578773895847057E-2</v>
      </c>
      <c r="CA148" s="21">
        <v>0.92401546267214285</v>
      </c>
      <c r="CB148" s="6">
        <v>0.76817138485080327</v>
      </c>
      <c r="CC148" s="8">
        <v>120.26568722877795</v>
      </c>
      <c r="CD148" s="8">
        <v>30.889540566959923</v>
      </c>
      <c r="CE148" s="6">
        <v>1.7246268656716417</v>
      </c>
      <c r="CF148" s="6">
        <v>3.3047808764940241</v>
      </c>
      <c r="CG148" s="6">
        <v>1.5725118483412321</v>
      </c>
      <c r="CH148" s="8">
        <v>2.2196541467656701</v>
      </c>
      <c r="CI148" s="8">
        <v>7.2877844897110702</v>
      </c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</row>
    <row r="149" spans="1:115" x14ac:dyDescent="0.3">
      <c r="A149" s="1">
        <v>147</v>
      </c>
      <c r="B149" s="2" t="s">
        <v>167</v>
      </c>
      <c r="C149" s="2">
        <v>3505123780</v>
      </c>
      <c r="D149" s="2" t="s">
        <v>139</v>
      </c>
      <c r="E149" s="2" t="s">
        <v>137</v>
      </c>
      <c r="F149" s="2" t="s">
        <v>55</v>
      </c>
      <c r="G149" s="2" t="s">
        <v>277</v>
      </c>
      <c r="H149" s="2">
        <v>34.942979299999998</v>
      </c>
      <c r="I149" s="2">
        <v>-97.685380100000003</v>
      </c>
      <c r="J149" s="3">
        <v>12112</v>
      </c>
      <c r="K149" s="3">
        <v>3691.7374818644007</v>
      </c>
      <c r="L149" s="2">
        <v>46</v>
      </c>
      <c r="M149" s="3">
        <v>4921</v>
      </c>
      <c r="N149" s="5"/>
      <c r="O149" s="2">
        <v>8.3000000000000007</v>
      </c>
      <c r="P149" s="6">
        <v>0.30625307730182177</v>
      </c>
      <c r="Q149" s="6">
        <v>0.38045482483097726</v>
      </c>
      <c r="R149" s="6">
        <v>1.0048465266558966</v>
      </c>
      <c r="S149" s="21">
        <v>0.28100000000000003</v>
      </c>
      <c r="T149" s="21">
        <v>0.36199999999999999</v>
      </c>
      <c r="U149" s="21">
        <v>0.35699999999999998</v>
      </c>
      <c r="V149" s="8">
        <v>1.65404114523287</v>
      </c>
      <c r="W149" s="8">
        <v>1.1996502456654099</v>
      </c>
      <c r="X149" s="8">
        <v>2.1648818893899202</v>
      </c>
      <c r="Y149" s="8">
        <v>1.39340067999874</v>
      </c>
      <c r="Z149" s="8">
        <v>6.0948836504632098</v>
      </c>
      <c r="AA149" s="8">
        <v>4.6627571631008502</v>
      </c>
      <c r="AB149" s="8">
        <v>4.41085731896447</v>
      </c>
      <c r="AC149" s="8">
        <v>4.2769558596476402</v>
      </c>
      <c r="AD149" s="8">
        <v>3.4972196192196998</v>
      </c>
      <c r="AE149" s="8">
        <v>4.3314633439932901</v>
      </c>
      <c r="AF149" s="8">
        <v>4.0764071644605098</v>
      </c>
      <c r="AG149" s="8">
        <v>3.8054479104304302</v>
      </c>
      <c r="AH149" s="8">
        <v>3.4695409857435102</v>
      </c>
      <c r="AI149" s="8">
        <v>2.7548738134876598</v>
      </c>
      <c r="AJ149" s="8">
        <v>4.0401093074018197</v>
      </c>
      <c r="AK149" s="8">
        <v>3.1698105206000302</v>
      </c>
      <c r="AL149" s="8">
        <v>18.310387224621898</v>
      </c>
      <c r="AM149" s="8">
        <v>0.49809400505618001</v>
      </c>
      <c r="AN149" s="6">
        <v>1.9929830078009501</v>
      </c>
      <c r="AO149" s="6">
        <v>1.5486681019989501</v>
      </c>
      <c r="AP149" s="6">
        <v>1.5707624497738</v>
      </c>
      <c r="AQ149" s="6">
        <v>1.22587210895864</v>
      </c>
      <c r="AR149" s="6">
        <v>2.4886490625522</v>
      </c>
      <c r="AS149" s="6">
        <v>1.2536721399500801</v>
      </c>
      <c r="AT149" s="6">
        <v>0</v>
      </c>
      <c r="AU149" s="6">
        <v>0</v>
      </c>
      <c r="AV149" s="6">
        <v>0</v>
      </c>
      <c r="AW149" s="6">
        <v>0</v>
      </c>
      <c r="AX149" s="6">
        <v>0</v>
      </c>
      <c r="AY149" s="6">
        <v>0</v>
      </c>
      <c r="AZ149" s="6">
        <v>0</v>
      </c>
      <c r="BA149" s="6">
        <v>0</v>
      </c>
      <c r="BB149" s="6">
        <v>0</v>
      </c>
      <c r="BC149" s="6">
        <v>0</v>
      </c>
      <c r="BD149" s="6">
        <f>IF(Table3[[#This Row],[C26TT(S) ppm]]=0,"",Table3[[#This Row],[C24TET ppm]]/Table3[[#This Row],[C26TT(S) ppm]])</f>
        <v>0.11645993585194864</v>
      </c>
      <c r="BE149" s="22">
        <f t="shared" si="4"/>
        <v>0.8791196953463456</v>
      </c>
      <c r="BF149" s="6" t="str">
        <f>IF(SUM(Table3[[#This Row],[C31H (S) ppm]:[C35H (R) ppm]])=0,"",SUM(Table3[[#This Row],[C31H (S) ppm]:[C31H (R) ppm]])/SUM(Table3[[#This Row],[C31H (S) ppm]:[C35H (R) ppm]]))</f>
        <v/>
      </c>
      <c r="BG149" s="6" t="str">
        <f>IF(SUM(Table3[[#This Row],[C31H (S) ppm]:[C35H (R) ppm]])=0,"",SUM(Table3[[#This Row],[C32H (S) ppm]:[C32H (R) ppm]])/SUM(Table3[[#This Row],[C31H (S) ppm]:[C35H (R) ppm]]))</f>
        <v/>
      </c>
      <c r="BH149" s="6" t="str">
        <f>IF(SUM(Table3[[#This Row],[C31H (S) ppm]:[C35H (R) ppm]])=0,"",SUM(Table3[[#This Row],[C33H (S) ppm]:[C33H (R) ppm]])/SUM(Table3[[#This Row],[C31H (S) ppm]:[C35H (R) ppm]]))</f>
        <v/>
      </c>
      <c r="BI149" s="6" t="str">
        <f>IF(SUM(Table3[[#This Row],[C31H (S) ppm]:[C35H (R) ppm]])=0,"",SUM(Table3[[#This Row],[C34H (S) ppm]:[C34H (R) ppm]])/SUM(Table3[[#This Row],[C31H (S) ppm]:[C35H (R) ppm]]))</f>
        <v/>
      </c>
      <c r="BJ149" s="6" t="str">
        <f>IF(SUM(Table3[[#This Row],[C31H (S) ppm]:[C35H (R) ppm]])=0,"",SUM(Table3[[#This Row],[C35H (S) ppm]:[C35H (R) ppm]])/SUM(Table3[[#This Row],[C31H (S) ppm]:[C35H (R) ppm]]))</f>
        <v/>
      </c>
      <c r="BK149" s="6" t="str">
        <f>IF(Table3[[#This Row],[C34H (S) ppm]]=0,"",Table3[[#This Row],[C35H (S) ppm]]/Table3[[#This Row],[C34H (S) ppm]])</f>
        <v/>
      </c>
      <c r="BL149" s="6" t="str">
        <f>Table3[[#This Row],[C35HHI]]</f>
        <v/>
      </c>
      <c r="BM149" s="6" t="str">
        <f>IF(SUM(Table3[[#This Row],[C31H (S) ppm]:[C35H (R) ppm]])=0,"",Table3[[#This Row],[C29H ppm]]/Table3[[#This Row],[C30H ppm]])</f>
        <v/>
      </c>
      <c r="BN149" s="6" t="str">
        <f>IF(SUM(Table3[[#This Row],[C31H (S) ppm]:[C35H (R) ppm]])=0,"",SUM(Table3[[#This Row],[C31H (S) ppm]:[C35H (R) ppm]])/Table3[[#This Row],[C30H ppm]])</f>
        <v/>
      </c>
      <c r="BO149" s="21">
        <v>0.377172104926424</v>
      </c>
      <c r="BP149" s="21">
        <v>0.30976327575175899</v>
      </c>
      <c r="BQ149" s="21">
        <v>0.31306461932181701</v>
      </c>
      <c r="BR149" s="6">
        <v>0.18976921641404201</v>
      </c>
      <c r="BS149" s="6">
        <v>0.447637492337989</v>
      </c>
      <c r="BT149" s="6">
        <v>7.8930103275261718E-2</v>
      </c>
      <c r="BU149" s="6">
        <v>0.7389847205988207</v>
      </c>
      <c r="BV149" s="6">
        <v>0.87942975470088069</v>
      </c>
      <c r="BW149" s="6">
        <v>0.96453167153655861</v>
      </c>
      <c r="BX149" s="7">
        <v>0.30861320314991536</v>
      </c>
      <c r="BY149" s="7">
        <v>0.62549370752888644</v>
      </c>
      <c r="BZ149" s="7">
        <v>6.5893089321198153E-2</v>
      </c>
      <c r="CA149" s="21">
        <v>0.89008959083772043</v>
      </c>
      <c r="CB149" s="6">
        <v>0.74200779727095512</v>
      </c>
      <c r="CC149" s="8">
        <v>120.91292409980593</v>
      </c>
      <c r="CD149" s="8">
        <v>34.512771227851694</v>
      </c>
      <c r="CE149" s="6">
        <v>2.3572935900817726</v>
      </c>
      <c r="CF149" s="6">
        <v>3.3491396295809799</v>
      </c>
      <c r="CG149" s="6">
        <v>2.0267885532591414</v>
      </c>
      <c r="CH149" s="8">
        <v>1.6155581328997399</v>
      </c>
      <c r="CI149" s="8">
        <v>8.5000666404915606</v>
      </c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</row>
    <row r="150" spans="1:115" x14ac:dyDescent="0.3">
      <c r="A150" s="1">
        <v>148</v>
      </c>
      <c r="B150" s="2" t="s">
        <v>168</v>
      </c>
      <c r="C150" s="2">
        <v>3508722070</v>
      </c>
      <c r="D150" s="2" t="s">
        <v>136</v>
      </c>
      <c r="E150" s="2" t="s">
        <v>137</v>
      </c>
      <c r="F150" s="2" t="s">
        <v>55</v>
      </c>
      <c r="G150" s="2" t="s">
        <v>277</v>
      </c>
      <c r="H150" s="2">
        <v>34.883502300000004</v>
      </c>
      <c r="I150" s="2">
        <v>-97.662810699999994</v>
      </c>
      <c r="J150" s="3">
        <v>9642</v>
      </c>
      <c r="K150" s="3">
        <v>2938.8815059557919</v>
      </c>
      <c r="L150" s="2">
        <v>48</v>
      </c>
      <c r="M150" s="3">
        <v>123839</v>
      </c>
      <c r="N150" s="5"/>
      <c r="O150" s="2">
        <v>5.5</v>
      </c>
      <c r="P150" s="6">
        <v>0.30338541666666669</v>
      </c>
      <c r="Q150" s="6">
        <v>0.33371104815864022</v>
      </c>
      <c r="R150" s="6">
        <v>1.1867572156196946</v>
      </c>
      <c r="S150" s="21">
        <v>0.23699999999999999</v>
      </c>
      <c r="T150" s="21">
        <v>0.45600000000000002</v>
      </c>
      <c r="U150" s="21">
        <v>0.307</v>
      </c>
      <c r="V150" s="8">
        <v>3.0439267949555302</v>
      </c>
      <c r="W150" s="8">
        <v>6.3354293322614703</v>
      </c>
      <c r="X150" s="8">
        <v>12.3763113600965</v>
      </c>
      <c r="Y150" s="8">
        <v>4.0546801989649799</v>
      </c>
      <c r="Z150" s="8">
        <v>28.894870120082398</v>
      </c>
      <c r="AA150" s="8">
        <v>19.844179269456902</v>
      </c>
      <c r="AB150" s="8">
        <v>18.772176305079601</v>
      </c>
      <c r="AC150" s="8">
        <v>10.894858815254</v>
      </c>
      <c r="AD150" s="8">
        <v>11.0598527860122</v>
      </c>
      <c r="AE150" s="8">
        <v>12.655800633070401</v>
      </c>
      <c r="AF150" s="8">
        <v>14.490031653519599</v>
      </c>
      <c r="AG150" s="8">
        <v>11.800545143948201</v>
      </c>
      <c r="AH150" s="8">
        <v>12.1999899512636</v>
      </c>
      <c r="AI150" s="8">
        <v>10.3899399588002</v>
      </c>
      <c r="AJ150" s="8">
        <v>11.414937446616101</v>
      </c>
      <c r="AK150" s="8">
        <v>8.5652049942219808</v>
      </c>
      <c r="AL150" s="8">
        <v>72.316704768125405</v>
      </c>
      <c r="AM150" s="8">
        <v>2.6549615635833801</v>
      </c>
      <c r="AN150" s="6">
        <v>7.4436868813746697</v>
      </c>
      <c r="AO150" s="6">
        <v>2.5985278601215902</v>
      </c>
      <c r="AP150" s="6">
        <v>11.1326332713661</v>
      </c>
      <c r="AQ150" s="6">
        <v>5.1259031301813804</v>
      </c>
      <c r="AR150" s="6">
        <v>4.2837047178817302</v>
      </c>
      <c r="AS150" s="6">
        <v>25.057073054313399</v>
      </c>
      <c r="AT150" s="6">
        <v>7.6160402954328497</v>
      </c>
      <c r="AU150" s="6">
        <v>5.9930626036275898</v>
      </c>
      <c r="AV150" s="6">
        <v>5.1415037933979804</v>
      </c>
      <c r="AW150" s="6">
        <v>3.0980882279053401</v>
      </c>
      <c r="AX150" s="6">
        <v>4.0318218359041396</v>
      </c>
      <c r="AY150" s="6">
        <v>3.3084258654474201</v>
      </c>
      <c r="AZ150" s="6">
        <v>2.3421682660905399</v>
      </c>
      <c r="BA150" s="6">
        <v>1.59747399889464</v>
      </c>
      <c r="BB150" s="6">
        <v>1.42389966336733</v>
      </c>
      <c r="BC150" s="6">
        <v>0.724345576043813</v>
      </c>
      <c r="BD150" s="6">
        <f>IF(Table3[[#This Row],[C26TT(S) ppm]]=0,"",Table3[[#This Row],[C24TET ppm]]/Table3[[#This Row],[C26TT(S) ppm]])</f>
        <v>0.2436893959439054</v>
      </c>
      <c r="BE150" s="22">
        <f t="shared" si="4"/>
        <v>0.74746850270536658</v>
      </c>
      <c r="BF150" s="6">
        <f>IF(SUM(Table3[[#This Row],[C31H (S) ppm]:[C35H (R) ppm]])=0,"",SUM(Table3[[#This Row],[C31H (S) ppm]:[C31H (R) ppm]])/SUM(Table3[[#This Row],[C31H (S) ppm]:[C35H (R) ppm]]))</f>
        <v>0.38578020900429727</v>
      </c>
      <c r="BG150" s="6">
        <f>IF(SUM(Table3[[#This Row],[C31H (S) ppm]:[C35H (R) ppm]])=0,"",SUM(Table3[[#This Row],[C32H (S) ppm]:[C32H (R) ppm]])/SUM(Table3[[#This Row],[C31H (S) ppm]:[C35H (R) ppm]]))</f>
        <v>0.23356951267581258</v>
      </c>
      <c r="BH150" s="6">
        <f>IF(SUM(Table3[[#This Row],[C31H (S) ppm]:[C35H (R) ppm]])=0,"",SUM(Table3[[#This Row],[C33H (S) ppm]:[C33H (R) ppm]])/SUM(Table3[[#This Row],[C31H (S) ppm]:[C35H (R) ppm]]))</f>
        <v>0.2080756030264285</v>
      </c>
      <c r="BI150" s="6">
        <f>IF(SUM(Table3[[#This Row],[C31H (S) ppm]:[C35H (R) ppm]])=0,"",SUM(Table3[[#This Row],[C34H (S) ppm]:[C34H (R) ppm]])/SUM(Table3[[#This Row],[C31H (S) ppm]:[C35H (R) ppm]]))</f>
        <v>0.11167789880500308</v>
      </c>
      <c r="BJ150" s="6">
        <f>IF(SUM(Table3[[#This Row],[C31H (S) ppm]:[C35H (R) ppm]])=0,"",SUM(Table3[[#This Row],[C35H (S) ppm]:[C35H (R) ppm]])/SUM(Table3[[#This Row],[C31H (S) ppm]:[C35H (R) ppm]]))</f>
        <v>6.0896776488458593E-2</v>
      </c>
      <c r="BK150" s="6">
        <f>IF(Table3[[#This Row],[C34H (S) ppm]]=0,"",Table3[[#This Row],[C35H (S) ppm]]/Table3[[#This Row],[C34H (S) ppm]])</f>
        <v>0.60794080595415556</v>
      </c>
      <c r="BL150" s="6">
        <f>Table3[[#This Row],[C35HHI]]</f>
        <v>6.0896776488458593E-2</v>
      </c>
      <c r="BM150" s="6">
        <f>IF(SUM(Table3[[#This Row],[C31H (S) ppm]:[C35H (R) ppm]])=0,"",Table3[[#This Row],[C29H ppm]]/Table3[[#This Row],[C30H ppm]])</f>
        <v>0.4442910489678959</v>
      </c>
      <c r="BN150" s="6">
        <f>IF(SUM(Table3[[#This Row],[C31H (S) ppm]:[C35H (R) ppm]])=0,"",SUM(Table3[[#This Row],[C31H (S) ppm]:[C35H (R) ppm]])/Table3[[#This Row],[C30H ppm]])</f>
        <v>1.4078591721246143</v>
      </c>
      <c r="BO150" s="21">
        <v>0.31034028175321898</v>
      </c>
      <c r="BP150" s="21">
        <v>0.223802566876209</v>
      </c>
      <c r="BQ150" s="21">
        <v>0.46585715137057199</v>
      </c>
      <c r="BR150" s="6">
        <v>5.2572056242022699E-2</v>
      </c>
      <c r="BS150" s="6">
        <v>0.30913056462542499</v>
      </c>
      <c r="BT150" s="6">
        <v>0.10823214147813467</v>
      </c>
      <c r="BU150" s="6">
        <v>0.48804849596867472</v>
      </c>
      <c r="BV150" s="6">
        <v>0.82498279279283215</v>
      </c>
      <c r="BW150" s="6">
        <v>0.91374636252444086</v>
      </c>
      <c r="BX150" s="7">
        <v>0.29448033363316706</v>
      </c>
      <c r="BY150" s="7">
        <v>0.62950363889116034</v>
      </c>
      <c r="BZ150" s="7">
        <v>7.6016027475672585E-2</v>
      </c>
      <c r="CA150" s="21">
        <v>0.9173220669483263</v>
      </c>
      <c r="CB150" s="6">
        <v>0.7525015315499286</v>
      </c>
      <c r="CC150" s="8">
        <v>117.75433361026695</v>
      </c>
      <c r="CD150" s="8">
        <v>35.525344261084648</v>
      </c>
      <c r="CE150" s="6">
        <v>2.4027998133457769</v>
      </c>
      <c r="CF150" s="6">
        <v>3.4817729534147444</v>
      </c>
      <c r="CG150" s="6">
        <v>2.1376763301121851</v>
      </c>
      <c r="CH150" s="8">
        <v>5.2013289453851197</v>
      </c>
      <c r="CI150" s="8">
        <v>7.7317637259458403</v>
      </c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</row>
    <row r="151" spans="1:115" x14ac:dyDescent="0.3">
      <c r="A151" s="1">
        <v>149</v>
      </c>
      <c r="B151" s="2" t="s">
        <v>169</v>
      </c>
      <c r="C151" s="2">
        <v>3505124073</v>
      </c>
      <c r="D151" s="2" t="s">
        <v>139</v>
      </c>
      <c r="E151" s="2" t="s">
        <v>137</v>
      </c>
      <c r="F151" s="2" t="s">
        <v>9</v>
      </c>
      <c r="G151" s="2" t="s">
        <v>277</v>
      </c>
      <c r="H151" s="2">
        <v>34.870138400000002</v>
      </c>
      <c r="I151" s="2">
        <v>-97.8044692</v>
      </c>
      <c r="J151" s="3">
        <v>14766</v>
      </c>
      <c r="K151" s="3">
        <v>4500.6766559783473</v>
      </c>
      <c r="L151" s="2">
        <v>53</v>
      </c>
      <c r="M151" s="3">
        <v>20060</v>
      </c>
      <c r="N151" s="5"/>
      <c r="O151" s="2">
        <v>51.4</v>
      </c>
      <c r="P151" s="6">
        <v>0.33876221498371334</v>
      </c>
      <c r="Q151" s="6">
        <v>0.3257434944237918</v>
      </c>
      <c r="R151" s="6">
        <v>1.4835948644793153</v>
      </c>
      <c r="S151" s="21">
        <v>0.28899999999999998</v>
      </c>
      <c r="T151" s="21">
        <v>0.373</v>
      </c>
      <c r="U151" s="21">
        <v>0.33800000000000002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  <c r="AJ151" s="8">
        <v>0</v>
      </c>
      <c r="AK151" s="8">
        <v>0</v>
      </c>
      <c r="AL151" s="8">
        <v>0</v>
      </c>
      <c r="AM151" s="8">
        <v>0</v>
      </c>
      <c r="AN151" s="6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0</v>
      </c>
      <c r="BB151" s="6">
        <v>0</v>
      </c>
      <c r="BC151" s="6">
        <v>0</v>
      </c>
      <c r="BD151" s="6" t="str">
        <f>IF(Table3[[#This Row],[C26TT(S) ppm]]=0,"",Table3[[#This Row],[C24TET ppm]]/Table3[[#This Row],[C26TT(S) ppm]])</f>
        <v/>
      </c>
      <c r="BE151" s="22" t="str">
        <f t="shared" si="4"/>
        <v/>
      </c>
      <c r="BF151" s="6" t="str">
        <f>IF(SUM(Table3[[#This Row],[C31H (S) ppm]:[C35H (R) ppm]])=0,"",SUM(Table3[[#This Row],[C31H (S) ppm]:[C31H (R) ppm]])/SUM(Table3[[#This Row],[C31H (S) ppm]:[C35H (R) ppm]]))</f>
        <v/>
      </c>
      <c r="BG151" s="6" t="str">
        <f>IF(SUM(Table3[[#This Row],[C31H (S) ppm]:[C35H (R) ppm]])=0,"",SUM(Table3[[#This Row],[C32H (S) ppm]:[C32H (R) ppm]])/SUM(Table3[[#This Row],[C31H (S) ppm]:[C35H (R) ppm]]))</f>
        <v/>
      </c>
      <c r="BH151" s="6" t="str">
        <f>IF(SUM(Table3[[#This Row],[C31H (S) ppm]:[C35H (R) ppm]])=0,"",SUM(Table3[[#This Row],[C33H (S) ppm]:[C33H (R) ppm]])/SUM(Table3[[#This Row],[C31H (S) ppm]:[C35H (R) ppm]]))</f>
        <v/>
      </c>
      <c r="BI151" s="6" t="str">
        <f>IF(SUM(Table3[[#This Row],[C31H (S) ppm]:[C35H (R) ppm]])=0,"",SUM(Table3[[#This Row],[C34H (S) ppm]:[C34H (R) ppm]])/SUM(Table3[[#This Row],[C31H (S) ppm]:[C35H (R) ppm]]))</f>
        <v/>
      </c>
      <c r="BJ151" s="6" t="str">
        <f>IF(SUM(Table3[[#This Row],[C31H (S) ppm]:[C35H (R) ppm]])=0,"",SUM(Table3[[#This Row],[C35H (S) ppm]:[C35H (R) ppm]])/SUM(Table3[[#This Row],[C31H (S) ppm]:[C35H (R) ppm]]))</f>
        <v/>
      </c>
      <c r="BK151" s="6" t="str">
        <f>IF(Table3[[#This Row],[C34H (S) ppm]]=0,"",Table3[[#This Row],[C35H (S) ppm]]/Table3[[#This Row],[C34H (S) ppm]])</f>
        <v/>
      </c>
      <c r="BL151" s="6" t="str">
        <f>Table3[[#This Row],[C35HHI]]</f>
        <v/>
      </c>
      <c r="BM151" s="6" t="str">
        <f>IF(SUM(Table3[[#This Row],[C31H (S) ppm]:[C35H (R) ppm]])=0,"",Table3[[#This Row],[C29H ppm]]/Table3[[#This Row],[C30H ppm]])</f>
        <v/>
      </c>
      <c r="BN151" s="6" t="str">
        <f>IF(SUM(Table3[[#This Row],[C31H (S) ppm]:[C35H (R) ppm]])=0,"",SUM(Table3[[#This Row],[C31H (S) ppm]:[C35H (R) ppm]])/Table3[[#This Row],[C30H ppm]])</f>
        <v/>
      </c>
      <c r="BO151" s="21"/>
      <c r="BP151" s="21"/>
      <c r="BQ151" s="21"/>
      <c r="BR151" s="6"/>
      <c r="BS151" s="6">
        <v>0.52678026184482896</v>
      </c>
      <c r="BT151" s="6">
        <v>5.4760189504385492E-2</v>
      </c>
      <c r="BU151" s="6">
        <v>0.93646182646351739</v>
      </c>
      <c r="BV151" s="6">
        <v>0.99094908209482657</v>
      </c>
      <c r="BW151" s="6">
        <v>0.97132259724364378</v>
      </c>
      <c r="BX151" s="7">
        <v>0.32527636026676759</v>
      </c>
      <c r="BY151" s="7">
        <v>0.55555265527727382</v>
      </c>
      <c r="BZ151" s="7">
        <v>0.11917098445595854</v>
      </c>
      <c r="CA151" s="21">
        <v>1.0079403926687334</v>
      </c>
      <c r="CB151" s="6">
        <v>0.89207827419544972</v>
      </c>
      <c r="CC151" s="8">
        <v>126.92260738797835</v>
      </c>
      <c r="CD151" s="8">
        <v>34.14565669043742</v>
      </c>
      <c r="CE151" s="6">
        <v>4.5161789532920658</v>
      </c>
      <c r="CF151" s="6">
        <v>2.8124876114965311</v>
      </c>
      <c r="CG151" s="6">
        <v>1.7079404566063474</v>
      </c>
      <c r="CH151" s="8">
        <v>0</v>
      </c>
      <c r="CI151" s="8">
        <v>6.9739225973671903</v>
      </c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</row>
    <row r="152" spans="1:115" x14ac:dyDescent="0.3">
      <c r="A152" s="1">
        <v>150</v>
      </c>
      <c r="B152" s="2" t="s">
        <v>170</v>
      </c>
      <c r="C152" s="2">
        <v>3505123772</v>
      </c>
      <c r="D152" s="2" t="s">
        <v>139</v>
      </c>
      <c r="E152" s="2" t="s">
        <v>137</v>
      </c>
      <c r="F152" s="2" t="s">
        <v>55</v>
      </c>
      <c r="G152" s="2" t="s">
        <v>277</v>
      </c>
      <c r="H152" s="2">
        <v>34.856139499999998</v>
      </c>
      <c r="I152" s="2">
        <v>-97.728501300000005</v>
      </c>
      <c r="J152" s="3">
        <v>12832</v>
      </c>
      <c r="K152" s="3">
        <v>3911.1934748418089</v>
      </c>
      <c r="L152" s="2">
        <v>58</v>
      </c>
      <c r="M152" s="3">
        <v>52347</v>
      </c>
      <c r="N152" s="5"/>
      <c r="O152" s="2">
        <v>20.2</v>
      </c>
      <c r="P152" s="6">
        <v>0.30682529743268633</v>
      </c>
      <c r="Q152" s="6">
        <v>0.32664233576642338</v>
      </c>
      <c r="R152" s="6">
        <v>1.3687150837988828</v>
      </c>
      <c r="S152" s="21">
        <v>0.30499999999999999</v>
      </c>
      <c r="T152" s="21">
        <v>0.36499999999999999</v>
      </c>
      <c r="U152" s="21">
        <v>0.33</v>
      </c>
      <c r="V152" s="8">
        <v>2.80810040288921</v>
      </c>
      <c r="W152" s="8">
        <v>2.9516967829453602</v>
      </c>
      <c r="X152" s="8">
        <v>5.7697831495322296</v>
      </c>
      <c r="Y152" s="8">
        <v>1.98584370660813</v>
      </c>
      <c r="Z152" s="8">
        <v>14.8812490411347</v>
      </c>
      <c r="AA152" s="8">
        <v>11.3079630579339</v>
      </c>
      <c r="AB152" s="8">
        <v>10.3145819095636</v>
      </c>
      <c r="AC152" s="8">
        <v>6.8156720951496199</v>
      </c>
      <c r="AD152" s="8">
        <v>7.0091390298146203</v>
      </c>
      <c r="AE152" s="8">
        <v>8.4171006473069792</v>
      </c>
      <c r="AF152" s="8">
        <v>9.3850575913668592</v>
      </c>
      <c r="AG152" s="8">
        <v>7.84633022373258</v>
      </c>
      <c r="AH152" s="8">
        <v>7.1110136386947396</v>
      </c>
      <c r="AI152" s="8">
        <v>6.5817575627180798</v>
      </c>
      <c r="AJ152" s="8">
        <v>6.5066109634976099</v>
      </c>
      <c r="AK152" s="8">
        <v>6.06885831748657</v>
      </c>
      <c r="AL152" s="8">
        <v>47.327097059921698</v>
      </c>
      <c r="AM152" s="8">
        <v>0.92401277740217103</v>
      </c>
      <c r="AN152" s="6">
        <v>4.6482438617185302</v>
      </c>
      <c r="AO152" s="6">
        <v>1.81791950401254</v>
      </c>
      <c r="AP152" s="6">
        <v>4.5920320720019596</v>
      </c>
      <c r="AQ152" s="6">
        <v>2.4038911126816198</v>
      </c>
      <c r="AR152" s="6">
        <v>2.9116936642751501</v>
      </c>
      <c r="AS152" s="6">
        <v>12.9811009043</v>
      </c>
      <c r="AT152" s="6">
        <v>3.4601512372135099</v>
      </c>
      <c r="AU152" s="6">
        <v>2.0085714044007501</v>
      </c>
      <c r="AV152" s="6">
        <v>3.0699578545103798</v>
      </c>
      <c r="AW152" s="6">
        <v>1.8197863162171499</v>
      </c>
      <c r="AX152" s="6">
        <v>3.1623206107289099</v>
      </c>
      <c r="AY152" s="6">
        <v>2.94968181104197</v>
      </c>
      <c r="AZ152" s="6">
        <v>1.79539922979821</v>
      </c>
      <c r="BA152" s="6">
        <v>1.0813287455652101</v>
      </c>
      <c r="BB152" s="6">
        <v>0.99021053081641697</v>
      </c>
      <c r="BC152" s="6">
        <v>0.64295382881930196</v>
      </c>
      <c r="BD152" s="6">
        <f>IF(Table3[[#This Row],[C26TT(S) ppm]]=0,"",Table3[[#This Row],[C24TET ppm]]/Table3[[#This Row],[C26TT(S) ppm]])</f>
        <v>0.13557177700196957</v>
      </c>
      <c r="BE152" s="22">
        <f t="shared" si="4"/>
        <v>0.76415278762779659</v>
      </c>
      <c r="BF152" s="6">
        <f>IF(SUM(Table3[[#This Row],[C31H (S) ppm]:[C35H (R) ppm]])=0,"",SUM(Table3[[#This Row],[C31H (S) ppm]:[C31H (R) ppm]])/SUM(Table3[[#This Row],[C31H (S) ppm]:[C35H (R) ppm]]))</f>
        <v>0.26065912275151393</v>
      </c>
      <c r="BG152" s="6">
        <f>IF(SUM(Table3[[#This Row],[C31H (S) ppm]:[C35H (R) ppm]])=0,"",SUM(Table3[[#This Row],[C32H (S) ppm]:[C32H (R) ppm]])/SUM(Table3[[#This Row],[C31H (S) ppm]:[C35H (R) ppm]]))</f>
        <v>0.23306291241073854</v>
      </c>
      <c r="BH152" s="6">
        <f>IF(SUM(Table3[[#This Row],[C31H (S) ppm]:[C35H (R) ppm]])=0,"",SUM(Table3[[#This Row],[C33H (S) ppm]:[C33H (R) ppm]])/SUM(Table3[[#This Row],[C31H (S) ppm]:[C35H (R) ppm]]))</f>
        <v>0.29132016632016644</v>
      </c>
      <c r="BI152" s="6">
        <f>IF(SUM(Table3[[#This Row],[C31H (S) ppm]:[C35H (R) ppm]])=0,"",SUM(Table3[[#This Row],[C34H (S) ppm]:[C34H (R) ppm]])/SUM(Table3[[#This Row],[C31H (S) ppm]:[C35H (R) ppm]]))</f>
        <v>0.13711527162614123</v>
      </c>
      <c r="BJ152" s="6">
        <f>IF(SUM(Table3[[#This Row],[C31H (S) ppm]:[C35H (R) ppm]])=0,"",SUM(Table3[[#This Row],[C35H (S) ppm]:[C35H (R) ppm]])/SUM(Table3[[#This Row],[C31H (S) ppm]:[C35H (R) ppm]]))</f>
        <v>7.7842526891439931E-2</v>
      </c>
      <c r="BK152" s="6">
        <f>IF(Table3[[#This Row],[C34H (S) ppm]]=0,"",Table3[[#This Row],[C35H (S) ppm]]/Table3[[#This Row],[C34H (S) ppm]])</f>
        <v>0.55152665456345862</v>
      </c>
      <c r="BL152" s="6">
        <f>Table3[[#This Row],[C35HHI]]</f>
        <v>7.7842526891439931E-2</v>
      </c>
      <c r="BM152" s="6">
        <f>IF(SUM(Table3[[#This Row],[C31H (S) ppm]:[C35H (R) ppm]])=0,"",Table3[[#This Row],[C29H ppm]]/Table3[[#This Row],[C30H ppm]])</f>
        <v>0.35374750615187389</v>
      </c>
      <c r="BN152" s="6">
        <f>IF(SUM(Table3[[#This Row],[C31H (S) ppm]:[C35H (R) ppm]])=0,"",SUM(Table3[[#This Row],[C31H (S) ppm]:[C35H (R) ppm]])/Table3[[#This Row],[C30H ppm]])</f>
        <v>1.6162235948849335</v>
      </c>
      <c r="BO152" s="21">
        <v>0.43048284124665598</v>
      </c>
      <c r="BP152" s="21">
        <v>0.23672678931906599</v>
      </c>
      <c r="BQ152" s="21">
        <v>0.33279036943427798</v>
      </c>
      <c r="BR152" s="6">
        <v>9.5989287953027205E-2</v>
      </c>
      <c r="BS152" s="6">
        <v>0.43407421691079101</v>
      </c>
      <c r="BT152" s="6">
        <v>6.3268939759912948E-2</v>
      </c>
      <c r="BU152" s="6">
        <v>0.6427836488736498</v>
      </c>
      <c r="BV152" s="6">
        <v>0.91401292280530422</v>
      </c>
      <c r="BW152" s="6">
        <v>0.96760957819131221</v>
      </c>
      <c r="BX152" s="7">
        <v>0.30092857142857143</v>
      </c>
      <c r="BY152" s="7">
        <v>0.6008</v>
      </c>
      <c r="BZ152" s="7">
        <v>9.8271428571428565E-2</v>
      </c>
      <c r="CA152" s="21">
        <v>0.94433275563258234</v>
      </c>
      <c r="CB152" s="6">
        <v>0.80249890398947832</v>
      </c>
      <c r="CC152" s="8">
        <v>120.90713876667317</v>
      </c>
      <c r="CD152" s="8">
        <v>39.31128601073079</v>
      </c>
      <c r="CE152" s="6">
        <v>3.6315324598851757</v>
      </c>
      <c r="CF152" s="6">
        <v>3.8291905672402811</v>
      </c>
      <c r="CG152" s="6">
        <v>1.9964870638499883</v>
      </c>
      <c r="CH152" s="8">
        <v>1.7530848198270601</v>
      </c>
      <c r="CI152" s="8">
        <v>6.0217498596941397</v>
      </c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</row>
    <row r="153" spans="1:115" x14ac:dyDescent="0.3">
      <c r="A153" s="1">
        <v>151</v>
      </c>
      <c r="B153" s="2" t="s">
        <v>171</v>
      </c>
      <c r="C153" s="2">
        <v>3504925065</v>
      </c>
      <c r="D153" s="2" t="s">
        <v>172</v>
      </c>
      <c r="E153" s="2" t="s">
        <v>137</v>
      </c>
      <c r="F153" s="2" t="s">
        <v>55</v>
      </c>
      <c r="G153" s="2" t="s">
        <v>277</v>
      </c>
      <c r="H153" s="2">
        <v>34.854286299999998</v>
      </c>
      <c r="I153" s="2">
        <v>-97.656958299999999</v>
      </c>
      <c r="J153" s="3">
        <v>11100</v>
      </c>
      <c r="K153" s="3">
        <v>3383.2798917350433</v>
      </c>
      <c r="L153" s="5"/>
      <c r="M153" s="3">
        <v>22185</v>
      </c>
      <c r="N153" s="5"/>
      <c r="O153" s="2">
        <v>9</v>
      </c>
      <c r="P153" s="6">
        <v>0.29480519480519479</v>
      </c>
      <c r="Q153" s="6">
        <v>0.35802469135802467</v>
      </c>
      <c r="R153" s="6">
        <v>0.97844827586206895</v>
      </c>
      <c r="S153" s="21">
        <v>0.245</v>
      </c>
      <c r="T153" s="21">
        <v>0.438</v>
      </c>
      <c r="U153" s="21">
        <v>0.317</v>
      </c>
      <c r="V153" s="8">
        <v>3.19008873016457</v>
      </c>
      <c r="W153" s="8">
        <v>4.3215590982168104</v>
      </c>
      <c r="X153" s="8">
        <v>9.0441687223101805</v>
      </c>
      <c r="Y153" s="8">
        <v>3.25977688597622</v>
      </c>
      <c r="Z153" s="8">
        <v>21.152898150534501</v>
      </c>
      <c r="AA153" s="8">
        <v>15.4714234871077</v>
      </c>
      <c r="AB153" s="8">
        <v>14.3533890504768</v>
      </c>
      <c r="AC153" s="8">
        <v>9.0029331271553605</v>
      </c>
      <c r="AD153" s="8">
        <v>9.0403544297583593</v>
      </c>
      <c r="AE153" s="8">
        <v>10.740979099935</v>
      </c>
      <c r="AF153" s="8">
        <v>9.9364382754685003</v>
      </c>
      <c r="AG153" s="8">
        <v>8.5964532479167399</v>
      </c>
      <c r="AH153" s="8">
        <v>7.3077378103408099</v>
      </c>
      <c r="AI153" s="8">
        <v>8.7220156351631601</v>
      </c>
      <c r="AJ153" s="8">
        <v>8.3268068186002004</v>
      </c>
      <c r="AK153" s="8">
        <v>6.8271369488114102</v>
      </c>
      <c r="AL153" s="8">
        <v>59.284208976105397</v>
      </c>
      <c r="AM153" s="8">
        <v>2.2196089981959402</v>
      </c>
      <c r="AN153" s="6">
        <v>4.8136715633935898</v>
      </c>
      <c r="AO153" s="6">
        <v>2.95363695494766</v>
      </c>
      <c r="AP153" s="6">
        <v>5.6838113471521696</v>
      </c>
      <c r="AQ153" s="6">
        <v>3.3311144655940499</v>
      </c>
      <c r="AR153" s="6">
        <v>3.6652602383319199</v>
      </c>
      <c r="AS153" s="6">
        <v>15.138171152264899</v>
      </c>
      <c r="AT153" s="6">
        <v>3.5100082225740299</v>
      </c>
      <c r="AU153" s="6">
        <v>1.69780690450769</v>
      </c>
      <c r="AV153" s="6">
        <v>2.7099345875826901</v>
      </c>
      <c r="AW153" s="6">
        <v>1.7173250862142999</v>
      </c>
      <c r="AX153" s="6">
        <v>1.68777290968668</v>
      </c>
      <c r="AY153" s="6">
        <v>1.3854472712099499</v>
      </c>
      <c r="AZ153" s="6">
        <v>1.3565823546015701</v>
      </c>
      <c r="BA153" s="6">
        <v>0.79502227458488295</v>
      </c>
      <c r="BB153" s="6">
        <v>0.38630880060871597</v>
      </c>
      <c r="BC153" s="6">
        <v>0.407923125069033</v>
      </c>
      <c r="BD153" s="6">
        <f>IF(Table3[[#This Row],[C26TT(S) ppm]]=0,"",Table3[[#This Row],[C24TET ppm]]/Table3[[#This Row],[C26TT(S) ppm]])</f>
        <v>0.24654287295559038</v>
      </c>
      <c r="BE153" s="22">
        <f t="shared" si="4"/>
        <v>0.80278593257732078</v>
      </c>
      <c r="BF153" s="6">
        <f>IF(SUM(Table3[[#This Row],[C31H (S) ppm]:[C35H (R) ppm]])=0,"",SUM(Table3[[#This Row],[C31H (S) ppm]:[C31H (R) ppm]])/SUM(Table3[[#This Row],[C31H (S) ppm]:[C35H (R) ppm]]))</f>
        <v>0.33267991359932547</v>
      </c>
      <c r="BG153" s="6">
        <f>IF(SUM(Table3[[#This Row],[C31H (S) ppm]:[C35H (R) ppm]])=0,"",SUM(Table3[[#This Row],[C32H (S) ppm]:[C32H (R) ppm]])/SUM(Table3[[#This Row],[C31H (S) ppm]:[C35H (R) ppm]]))</f>
        <v>0.28281732930598497</v>
      </c>
      <c r="BH153" s="6">
        <f>IF(SUM(Table3[[#This Row],[C31H (S) ppm]:[C35H (R) ppm]])=0,"",SUM(Table3[[#This Row],[C33H (S) ppm]:[C33H (R) ppm]])/SUM(Table3[[#This Row],[C31H (S) ppm]:[C35H (R) ppm]]))</f>
        <v>0.1963200688395618</v>
      </c>
      <c r="BI153" s="6">
        <f>IF(SUM(Table3[[#This Row],[C31H (S) ppm]:[C35H (R) ppm]])=0,"",SUM(Table3[[#This Row],[C34H (S) ppm]:[C34H (R) ppm]])/SUM(Table3[[#This Row],[C31H (S) ppm]:[C35H (R) ppm]]))</f>
        <v>0.13744643860634992</v>
      </c>
      <c r="BJ153" s="6">
        <f>IF(SUM(Table3[[#This Row],[C31H (S) ppm]:[C35H (R) ppm]])=0,"",SUM(Table3[[#This Row],[C35H (S) ppm]:[C35H (R) ppm]])/SUM(Table3[[#This Row],[C31H (S) ppm]:[C35H (R) ppm]]))</f>
        <v>5.0736249648777772E-2</v>
      </c>
      <c r="BK153" s="6">
        <f>IF(Table3[[#This Row],[C34H (S) ppm]]=0,"",Table3[[#This Row],[C35H (S) ppm]]/Table3[[#This Row],[C34H (S) ppm]])</f>
        <v>0.28476619889558813</v>
      </c>
      <c r="BL153" s="6">
        <f>Table3[[#This Row],[C35HHI]]</f>
        <v>5.0736249648777772E-2</v>
      </c>
      <c r="BM153" s="6">
        <f>IF(SUM(Table3[[#This Row],[C31H (S) ppm]:[C35H (R) ppm]])=0,"",Table3[[#This Row],[C29H ppm]]/Table3[[#This Row],[C30H ppm]])</f>
        <v>0.37546221997244267</v>
      </c>
      <c r="BN153" s="6">
        <f>IF(SUM(Table3[[#This Row],[C31H (S) ppm]:[C35H (R) ppm]])=0,"",SUM(Table3[[#This Row],[C31H (S) ppm]:[C35H (R) ppm]])/Table3[[#This Row],[C30H ppm]])</f>
        <v>1.0340834027561809</v>
      </c>
      <c r="BO153" s="21">
        <v>0.33197442170473201</v>
      </c>
      <c r="BP153" s="21">
        <v>0.207594083189346</v>
      </c>
      <c r="BQ153" s="21">
        <v>0.46043149510592202</v>
      </c>
      <c r="BR153" s="6">
        <v>4.8558543539139097E-2</v>
      </c>
      <c r="BS153" s="6">
        <v>0.24638609131976999</v>
      </c>
      <c r="BT153" s="6">
        <v>9.1332586410549366E-2</v>
      </c>
      <c r="BU153" s="6">
        <v>0.58009513750714981</v>
      </c>
      <c r="BV153" s="6">
        <v>0.81646776168206237</v>
      </c>
      <c r="BW153" s="6">
        <v>0.92749103896012897</v>
      </c>
      <c r="BX153" s="7">
        <v>0.27396867838044309</v>
      </c>
      <c r="BY153" s="7">
        <v>0.64514896867838045</v>
      </c>
      <c r="BZ153" s="7">
        <v>8.0882352941176475E-2</v>
      </c>
      <c r="CA153" s="21">
        <v>0.88322953736654808</v>
      </c>
      <c r="CB153" s="6">
        <v>0.72564162571183399</v>
      </c>
      <c r="CC153" s="8">
        <v>119.5744323714365</v>
      </c>
      <c r="CD153" s="8">
        <v>36.631387177930073</v>
      </c>
      <c r="CE153" s="6">
        <v>2.4247506302751294</v>
      </c>
      <c r="CF153" s="6">
        <v>3.6314771016985592</v>
      </c>
      <c r="CG153" s="6">
        <v>2.3548274660160335</v>
      </c>
      <c r="CH153" s="8">
        <v>3.9831179509836399</v>
      </c>
      <c r="CI153" s="8">
        <v>5.4330065608777298</v>
      </c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</row>
    <row r="154" spans="1:115" x14ac:dyDescent="0.3">
      <c r="A154" s="1">
        <v>152</v>
      </c>
      <c r="B154" s="2" t="s">
        <v>173</v>
      </c>
      <c r="C154" s="2">
        <v>3505124096</v>
      </c>
      <c r="D154" s="2" t="s">
        <v>139</v>
      </c>
      <c r="E154" s="2" t="s">
        <v>137</v>
      </c>
      <c r="F154" s="2" t="s">
        <v>55</v>
      </c>
      <c r="G154" s="2" t="s">
        <v>277</v>
      </c>
      <c r="H154" s="2">
        <v>34.853786200000002</v>
      </c>
      <c r="I154" s="2">
        <v>-97.704116900000002</v>
      </c>
      <c r="J154" s="3">
        <v>12053</v>
      </c>
      <c r="K154" s="3">
        <v>3673.7542824398629</v>
      </c>
      <c r="L154" s="2">
        <v>60</v>
      </c>
      <c r="M154" s="3">
        <v>31782</v>
      </c>
      <c r="N154" s="5"/>
      <c r="O154" s="2">
        <v>30.4</v>
      </c>
      <c r="P154" s="6">
        <v>0.2565880721220527</v>
      </c>
      <c r="Q154" s="6">
        <v>0.29452736318407963</v>
      </c>
      <c r="R154" s="6">
        <v>1.25</v>
      </c>
      <c r="S154" s="21">
        <v>0.24399999999999999</v>
      </c>
      <c r="T154" s="21">
        <v>0.39700000000000002</v>
      </c>
      <c r="U154" s="21">
        <v>0.35899999999999999</v>
      </c>
      <c r="V154" s="8">
        <v>1.53415514895594</v>
      </c>
      <c r="W154" s="8">
        <v>2.9796428286319898</v>
      </c>
      <c r="X154" s="8">
        <v>2.5837210426472601</v>
      </c>
      <c r="Y154" s="8">
        <v>1.74951164888199</v>
      </c>
      <c r="Z154" s="8">
        <v>4.59050944807883</v>
      </c>
      <c r="AA154" s="8">
        <v>3.7974777023166699</v>
      </c>
      <c r="AB154" s="8">
        <v>2.76733102404972</v>
      </c>
      <c r="AC154" s="8">
        <v>1.66214374468786</v>
      </c>
      <c r="AD154" s="8">
        <v>1.9125142410674001</v>
      </c>
      <c r="AE154" s="8">
        <v>1.8356542488524099</v>
      </c>
      <c r="AF154" s="8">
        <v>1.5585127117062001</v>
      </c>
      <c r="AG154" s="8">
        <v>1.46175080846357</v>
      </c>
      <c r="AH154" s="8">
        <v>1.2562710031893001</v>
      </c>
      <c r="AI154" s="8">
        <v>1.9658335400146101</v>
      </c>
      <c r="AJ154" s="8">
        <v>1.3935793371076599</v>
      </c>
      <c r="AK154" s="8">
        <v>0.89681130046790503</v>
      </c>
      <c r="AL154" s="8">
        <v>6.4235645667597199</v>
      </c>
      <c r="AM154" s="8">
        <v>0.70521827639576595</v>
      </c>
      <c r="AN154" s="6">
        <v>0.74702714172623597</v>
      </c>
      <c r="AO154" s="6">
        <v>0.30899944696285803</v>
      </c>
      <c r="AP154" s="6">
        <v>0.69237114726224602</v>
      </c>
      <c r="AQ154" s="6">
        <v>0.29084266619323101</v>
      </c>
      <c r="AR154" s="6">
        <v>0.46008317079028699</v>
      </c>
      <c r="AS154" s="6">
        <v>0.90026443055292604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</v>
      </c>
      <c r="AZ154" s="6">
        <v>0</v>
      </c>
      <c r="BA154" s="6">
        <v>0</v>
      </c>
      <c r="BB154" s="6">
        <v>0</v>
      </c>
      <c r="BC154" s="6">
        <v>0</v>
      </c>
      <c r="BD154" s="6">
        <f>IF(Table3[[#This Row],[C26TT(S) ppm]]=0,"",Table3[[#This Row],[C24TET ppm]]/Table3[[#This Row],[C26TT(S) ppm]])</f>
        <v>0.42428236345359016</v>
      </c>
      <c r="BE154" s="22">
        <f t="shared" si="4"/>
        <v>0.92232810391091147</v>
      </c>
      <c r="BF154" s="6" t="str">
        <f>IF(SUM(Table3[[#This Row],[C31H (S) ppm]:[C35H (R) ppm]])=0,"",SUM(Table3[[#This Row],[C31H (S) ppm]:[C31H (R) ppm]])/SUM(Table3[[#This Row],[C31H (S) ppm]:[C35H (R) ppm]]))</f>
        <v/>
      </c>
      <c r="BG154" s="6" t="str">
        <f>IF(SUM(Table3[[#This Row],[C31H (S) ppm]:[C35H (R) ppm]])=0,"",SUM(Table3[[#This Row],[C32H (S) ppm]:[C32H (R) ppm]])/SUM(Table3[[#This Row],[C31H (S) ppm]:[C35H (R) ppm]]))</f>
        <v/>
      </c>
      <c r="BH154" s="6" t="str">
        <f>IF(SUM(Table3[[#This Row],[C31H (S) ppm]:[C35H (R) ppm]])=0,"",SUM(Table3[[#This Row],[C33H (S) ppm]:[C33H (R) ppm]])/SUM(Table3[[#This Row],[C31H (S) ppm]:[C35H (R) ppm]]))</f>
        <v/>
      </c>
      <c r="BI154" s="6" t="str">
        <f>IF(SUM(Table3[[#This Row],[C31H (S) ppm]:[C35H (R) ppm]])=0,"",SUM(Table3[[#This Row],[C34H (S) ppm]:[C34H (R) ppm]])/SUM(Table3[[#This Row],[C31H (S) ppm]:[C35H (R) ppm]]))</f>
        <v/>
      </c>
      <c r="BJ154" s="6" t="str">
        <f>IF(SUM(Table3[[#This Row],[C31H (S) ppm]:[C35H (R) ppm]])=0,"",SUM(Table3[[#This Row],[C35H (S) ppm]:[C35H (R) ppm]])/SUM(Table3[[#This Row],[C31H (S) ppm]:[C35H (R) ppm]]))</f>
        <v/>
      </c>
      <c r="BK154" s="6" t="str">
        <f>IF(Table3[[#This Row],[C34H (S) ppm]]=0,"",Table3[[#This Row],[C35H (S) ppm]]/Table3[[#This Row],[C34H (S) ppm]])</f>
        <v/>
      </c>
      <c r="BL154" s="6" t="str">
        <f>Table3[[#This Row],[C35HHI]]</f>
        <v/>
      </c>
      <c r="BM154" s="6" t="str">
        <f>IF(SUM(Table3[[#This Row],[C31H (S) ppm]:[C35H (R) ppm]])=0,"",Table3[[#This Row],[C29H ppm]]/Table3[[#This Row],[C30H ppm]])</f>
        <v/>
      </c>
      <c r="BN154" s="6" t="str">
        <f>IF(SUM(Table3[[#This Row],[C31H (S) ppm]:[C35H (R) ppm]])=0,"",SUM(Table3[[#This Row],[C31H (S) ppm]:[C35H (R) ppm]])/Table3[[#This Row],[C30H ppm]])</f>
        <v/>
      </c>
      <c r="BO154" s="21">
        <v>0.56095086028084096</v>
      </c>
      <c r="BP154" s="21">
        <v>0.178711593272947</v>
      </c>
      <c r="BQ154" s="21">
        <v>0.26033754644621199</v>
      </c>
      <c r="BR154" s="6">
        <v>0.103936565667371</v>
      </c>
      <c r="BS154" s="6">
        <v>0.45114086263848702</v>
      </c>
      <c r="BT154" s="6">
        <v>4.0133695594247121E-2</v>
      </c>
      <c r="BU154" s="6">
        <v>0.83048891459206398</v>
      </c>
      <c r="BV154" s="6">
        <v>0.94362072674299324</v>
      </c>
      <c r="BW154" s="6">
        <v>0.96588642909784495</v>
      </c>
      <c r="BX154" s="7">
        <v>0.2613065326633166</v>
      </c>
      <c r="BY154" s="7">
        <v>0.65126868912463542</v>
      </c>
      <c r="BZ154" s="7">
        <v>8.7424778212047902E-2</v>
      </c>
      <c r="CA154" s="21">
        <v>0.94031190926275998</v>
      </c>
      <c r="CB154" s="6">
        <v>0.80331159056698442</v>
      </c>
      <c r="CC154" s="8">
        <v>122.74064776271359</v>
      </c>
      <c r="CD154" s="8">
        <v>38.547801947622752</v>
      </c>
      <c r="CE154" s="6">
        <v>4.1698572920292376</v>
      </c>
      <c r="CF154" s="6">
        <v>3.2785134291068081</v>
      </c>
      <c r="CG154" s="6">
        <v>2.492355175688509</v>
      </c>
      <c r="CH154" s="8">
        <v>0.68724714778124696</v>
      </c>
      <c r="CI154" s="8">
        <v>6.5312374885058997</v>
      </c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</row>
    <row r="155" spans="1:115" x14ac:dyDescent="0.3">
      <c r="A155" s="1">
        <v>153</v>
      </c>
      <c r="B155" s="2" t="s">
        <v>174</v>
      </c>
      <c r="C155" s="2">
        <v>3504925102</v>
      </c>
      <c r="D155" s="2" t="s">
        <v>172</v>
      </c>
      <c r="E155" s="2" t="s">
        <v>137</v>
      </c>
      <c r="F155" s="2" t="s">
        <v>9</v>
      </c>
      <c r="G155" s="2" t="s">
        <v>277</v>
      </c>
      <c r="H155" s="2">
        <v>34.827550100000003</v>
      </c>
      <c r="I155" s="2">
        <v>-97.671532400000004</v>
      </c>
      <c r="J155" s="3">
        <v>9812</v>
      </c>
      <c r="K155" s="3">
        <v>2990.6975042976801</v>
      </c>
      <c r="L155" s="2">
        <v>46</v>
      </c>
      <c r="M155" s="3">
        <v>8405</v>
      </c>
      <c r="N155" s="5"/>
      <c r="O155" s="2">
        <v>8.3000000000000007</v>
      </c>
      <c r="P155" s="6">
        <v>0.39683053040103494</v>
      </c>
      <c r="Q155" s="6">
        <v>0.41380718954248363</v>
      </c>
      <c r="R155" s="6">
        <v>1.2112537018756171</v>
      </c>
      <c r="S155" s="21">
        <v>0.24299999999999999</v>
      </c>
      <c r="T155" s="21">
        <v>0.439</v>
      </c>
      <c r="U155" s="21">
        <v>0.318</v>
      </c>
      <c r="V155" s="8">
        <v>2.94630709570469</v>
      </c>
      <c r="W155" s="8">
        <v>7.6562209526064899</v>
      </c>
      <c r="X155" s="8">
        <v>16.5660104792635</v>
      </c>
      <c r="Y155" s="8">
        <v>4.7880287735709404</v>
      </c>
      <c r="Z155" s="8">
        <v>40.142328527870703</v>
      </c>
      <c r="AA155" s="8">
        <v>28.907066102246802</v>
      </c>
      <c r="AB155" s="8">
        <v>27.720458245759399</v>
      </c>
      <c r="AC155" s="8">
        <v>16.702205381723498</v>
      </c>
      <c r="AD155" s="8">
        <v>16.6112666883751</v>
      </c>
      <c r="AE155" s="8">
        <v>19.328628518990001</v>
      </c>
      <c r="AF155" s="8">
        <v>21.437340516858601</v>
      </c>
      <c r="AG155" s="8">
        <v>16.7101269944643</v>
      </c>
      <c r="AH155" s="8">
        <v>17.097255853882402</v>
      </c>
      <c r="AI155" s="8">
        <v>14.7551227021107</v>
      </c>
      <c r="AJ155" s="8">
        <v>14.049211094994201</v>
      </c>
      <c r="AK155" s="8">
        <v>12.438495011989</v>
      </c>
      <c r="AL155" s="8">
        <v>112.362890382167</v>
      </c>
      <c r="AM155" s="8">
        <v>3.4768064888546801</v>
      </c>
      <c r="AN155" s="6">
        <v>10.884615612326501</v>
      </c>
      <c r="AO155" s="6">
        <v>2.5952695302092899</v>
      </c>
      <c r="AP155" s="6">
        <v>13.3734939759036</v>
      </c>
      <c r="AQ155" s="6">
        <v>6.7032829105118301</v>
      </c>
      <c r="AR155" s="6">
        <v>5.1272016814185504</v>
      </c>
      <c r="AS155" s="6">
        <v>34.145916343506698</v>
      </c>
      <c r="AT155" s="6">
        <v>10.4605784316628</v>
      </c>
      <c r="AU155" s="6">
        <v>6.6086143098191297</v>
      </c>
      <c r="AV155" s="6">
        <v>6.7372783517361796</v>
      </c>
      <c r="AW155" s="6">
        <v>4.5931499955596298</v>
      </c>
      <c r="AX155" s="6">
        <v>6.2035463722210702</v>
      </c>
      <c r="AY155" s="6">
        <v>3.8224445694325202</v>
      </c>
      <c r="AZ155" s="6">
        <v>4.11923862526272</v>
      </c>
      <c r="BA155" s="6">
        <v>2.7556910689440799</v>
      </c>
      <c r="BB155" s="6">
        <v>2.4070690624907498</v>
      </c>
      <c r="BC155" s="6">
        <v>1.3755187827477</v>
      </c>
      <c r="BD155" s="6">
        <f>IF(Table3[[#This Row],[C26TT(S) ppm]]=0,"",Table3[[#This Row],[C24TET ppm]]/Table3[[#This Row],[C26TT(S) ppm]])</f>
        <v>0.20816451536748551</v>
      </c>
      <c r="BE155" s="22">
        <f t="shared" si="4"/>
        <v>0.76195016154261286</v>
      </c>
      <c r="BF155" s="6">
        <f>IF(SUM(Table3[[#This Row],[C31H (S) ppm]:[C35H (R) ppm]])=0,"",SUM(Table3[[#This Row],[C31H (S) ppm]:[C31H (R) ppm]])/SUM(Table3[[#This Row],[C31H (S) ppm]:[C35H (R) ppm]]))</f>
        <v>0.3477608883349948</v>
      </c>
      <c r="BG155" s="6">
        <f>IF(SUM(Table3[[#This Row],[C31H (S) ppm]:[C35H (R) ppm]])=0,"",SUM(Table3[[#This Row],[C32H (S) ppm]:[C32H (R) ppm]])/SUM(Table3[[#This Row],[C31H (S) ppm]:[C35H (R) ppm]]))</f>
        <v>0.23084160375644733</v>
      </c>
      <c r="BH155" s="6">
        <f>IF(SUM(Table3[[#This Row],[C31H (S) ppm]:[C35H (R) ppm]])=0,"",SUM(Table3[[#This Row],[C33H (S) ppm]:[C33H (R) ppm]])/SUM(Table3[[#This Row],[C31H (S) ppm]:[C35H (R) ppm]]))</f>
        <v>0.20426551912058127</v>
      </c>
      <c r="BI155" s="6">
        <f>IF(SUM(Table3[[#This Row],[C31H (S) ppm]:[C35H (R) ppm]])=0,"",SUM(Table3[[#This Row],[C34H (S) ppm]:[C34H (R) ppm]])/SUM(Table3[[#This Row],[C31H (S) ppm]:[C35H (R) ppm]]))</f>
        <v>0.14006706080995499</v>
      </c>
      <c r="BJ155" s="6">
        <f>IF(SUM(Table3[[#This Row],[C31H (S) ppm]:[C35H (R) ppm]])=0,"",SUM(Table3[[#This Row],[C35H (S) ppm]:[C35H (R) ppm]])/SUM(Table3[[#This Row],[C31H (S) ppm]:[C35H (R) ppm]]))</f>
        <v>7.7064927978021794E-2</v>
      </c>
      <c r="BK155" s="6">
        <f>IF(Table3[[#This Row],[C34H (S) ppm]]=0,"",Table3[[#This Row],[C35H (S) ppm]]/Table3[[#This Row],[C34H (S) ppm]])</f>
        <v>0.58434805105208731</v>
      </c>
      <c r="BL155" s="6">
        <f>Table3[[#This Row],[C35HHI]]</f>
        <v>7.7064927978021794E-2</v>
      </c>
      <c r="BM155" s="6">
        <f>IF(SUM(Table3[[#This Row],[C31H (S) ppm]:[C35H (R) ppm]])=0,"",Table3[[#This Row],[C29H ppm]]/Table3[[#This Row],[C30H ppm]])</f>
        <v>0.39165719968873375</v>
      </c>
      <c r="BN155" s="6">
        <f>IF(SUM(Table3[[#This Row],[C31H (S) ppm]:[C35H (R) ppm]])=0,"",SUM(Table3[[#This Row],[C31H (S) ppm]:[C35H (R) ppm]])/Table3[[#This Row],[C30H ppm]])</f>
        <v>1.4374524050285264</v>
      </c>
      <c r="BO155" s="21">
        <v>0.28753578937087798</v>
      </c>
      <c r="BP155" s="21">
        <v>0.270815663536221</v>
      </c>
      <c r="BQ155" s="21">
        <v>0.44164854709290102</v>
      </c>
      <c r="BR155" s="6">
        <v>6.0918802284213702E-2</v>
      </c>
      <c r="BS155" s="6">
        <v>0.28770557537142499</v>
      </c>
      <c r="BT155" s="6">
        <v>0.10204052233537286</v>
      </c>
      <c r="BU155" s="6">
        <v>0.53779321988009376</v>
      </c>
      <c r="BV155" s="6">
        <v>0.82752424862425222</v>
      </c>
      <c r="BW155" s="6">
        <v>0.91954146989784447</v>
      </c>
      <c r="BX155" s="7">
        <v>0.32414395449353905</v>
      </c>
      <c r="BY155" s="7">
        <v>0.58011779723646784</v>
      </c>
      <c r="BZ155" s="7">
        <v>9.5738248269993054E-2</v>
      </c>
      <c r="CA155" s="21">
        <v>0.90080683436165154</v>
      </c>
      <c r="CB155" s="6">
        <v>0.74919614147909963</v>
      </c>
      <c r="CC155" s="8">
        <v>121.2564141461298</v>
      </c>
      <c r="CD155" s="8">
        <v>33.03533852805019</v>
      </c>
      <c r="CE155" s="6">
        <v>1.957054525014053</v>
      </c>
      <c r="CF155" s="6">
        <v>3.4742489270386265</v>
      </c>
      <c r="CG155" s="6">
        <v>1.7896918612684813</v>
      </c>
      <c r="CH155" s="8">
        <v>7.7444599034960504</v>
      </c>
      <c r="CI155" s="8">
        <v>6.9718141795684003</v>
      </c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</row>
    <row r="156" spans="1:115" x14ac:dyDescent="0.3">
      <c r="A156" s="1">
        <v>154</v>
      </c>
      <c r="B156" s="2" t="s">
        <v>175</v>
      </c>
      <c r="C156" s="2">
        <v>3504925103</v>
      </c>
      <c r="D156" s="2" t="s">
        <v>172</v>
      </c>
      <c r="E156" s="2" t="s">
        <v>137</v>
      </c>
      <c r="F156" s="2" t="s">
        <v>143</v>
      </c>
      <c r="G156" s="2" t="s">
        <v>276</v>
      </c>
      <c r="H156" s="2">
        <v>34.827550100000003</v>
      </c>
      <c r="I156" s="2">
        <v>-97.634076699999994</v>
      </c>
      <c r="J156" s="3">
        <v>9460</v>
      </c>
      <c r="K156" s="3">
        <v>2883.407907730947</v>
      </c>
      <c r="L156" s="5"/>
      <c r="M156" s="3">
        <v>2028</v>
      </c>
      <c r="N156" s="5"/>
      <c r="O156" s="2">
        <v>5.7</v>
      </c>
      <c r="P156" s="6">
        <v>0.89907218827789104</v>
      </c>
      <c r="Q156" s="6">
        <v>0.92375886524822692</v>
      </c>
      <c r="R156" s="6">
        <v>1.089388538524815</v>
      </c>
      <c r="S156" s="21">
        <v>0.252</v>
      </c>
      <c r="T156" s="21">
        <v>0.378</v>
      </c>
      <c r="U156" s="21">
        <v>0.37</v>
      </c>
      <c r="V156" s="8">
        <v>5.7678035113328896</v>
      </c>
      <c r="W156" s="8">
        <v>23.8601117469698</v>
      </c>
      <c r="X156" s="8">
        <v>68.489338126553406</v>
      </c>
      <c r="Y156" s="8">
        <v>19.179099755581099</v>
      </c>
      <c r="Z156" s="8">
        <v>247.19334992223</v>
      </c>
      <c r="AA156" s="8">
        <v>146.01794367328799</v>
      </c>
      <c r="AB156" s="8">
        <v>170.99779713966601</v>
      </c>
      <c r="AC156" s="8">
        <v>94.061977335701499</v>
      </c>
      <c r="AD156" s="8">
        <v>95.237942760947703</v>
      </c>
      <c r="AE156" s="8">
        <v>143.51076193657499</v>
      </c>
      <c r="AF156" s="8">
        <v>149.87484751409301</v>
      </c>
      <c r="AG156" s="8">
        <v>104.38746797612001</v>
      </c>
      <c r="AH156" s="8">
        <v>98.147166374080101</v>
      </c>
      <c r="AI156" s="8">
        <v>104.186517670707</v>
      </c>
      <c r="AJ156" s="8">
        <v>95.660432831889494</v>
      </c>
      <c r="AK156" s="8">
        <v>85.644031307987007</v>
      </c>
      <c r="AL156" s="8">
        <v>998.56271677278801</v>
      </c>
      <c r="AM156" s="8">
        <v>18.777516992337802</v>
      </c>
      <c r="AN156" s="6">
        <v>71.021453240353097</v>
      </c>
      <c r="AO156" s="6">
        <v>16.1043481843693</v>
      </c>
      <c r="AP156" s="6">
        <v>204.376702360754</v>
      </c>
      <c r="AQ156" s="6">
        <v>83.839716527044303</v>
      </c>
      <c r="AR156" s="6">
        <v>31.3638221760493</v>
      </c>
      <c r="AS156" s="6">
        <v>505.486537830484</v>
      </c>
      <c r="AT156" s="6">
        <v>135.735115241822</v>
      </c>
      <c r="AU156" s="6">
        <v>104.494088182103</v>
      </c>
      <c r="AV156" s="6">
        <v>95.613214807577094</v>
      </c>
      <c r="AW156" s="6">
        <v>63.773645432191799</v>
      </c>
      <c r="AX156" s="6">
        <v>145.741133744671</v>
      </c>
      <c r="AY156" s="6">
        <v>101.716100304457</v>
      </c>
      <c r="AZ156" s="6">
        <v>44.9009154304701</v>
      </c>
      <c r="BA156" s="6">
        <v>30.449304046229202</v>
      </c>
      <c r="BB156" s="6">
        <v>39.634463507124401</v>
      </c>
      <c r="BC156" s="6">
        <v>11.183926329993501</v>
      </c>
      <c r="BD156" s="6">
        <f>IF(Table3[[#This Row],[C26TT(S) ppm]]=0,"",Table3[[#This Row],[C24TET ppm]]/Table3[[#This Row],[C26TT(S) ppm]])</f>
        <v>0.19962919687858549</v>
      </c>
      <c r="BE156" s="22">
        <f t="shared" si="4"/>
        <v>0.61131194919550069</v>
      </c>
      <c r="BF156" s="6">
        <f>IF(SUM(Table3[[#This Row],[C31H (S) ppm]:[C35H (R) ppm]])=0,"",SUM(Table3[[#This Row],[C31H (S) ppm]:[C31H (R) ppm]])/SUM(Table3[[#This Row],[C31H (S) ppm]:[C35H (R) ppm]]))</f>
        <v>0.31067794081115263</v>
      </c>
      <c r="BG156" s="6">
        <f>IF(SUM(Table3[[#This Row],[C31H (S) ppm]:[C35H (R) ppm]])=0,"",SUM(Table3[[#This Row],[C32H (S) ppm]:[C32H (R) ppm]])/SUM(Table3[[#This Row],[C31H (S) ppm]:[C35H (R) ppm]]))</f>
        <v>0.2061280678030786</v>
      </c>
      <c r="BH156" s="6">
        <f>IF(SUM(Table3[[#This Row],[C31H (S) ppm]:[C35H (R) ppm]])=0,"",SUM(Table3[[#This Row],[C33H (S) ppm]:[C33H (R) ppm]])/SUM(Table3[[#This Row],[C31H (S) ppm]:[C35H (R) ppm]]))</f>
        <v>0.32002563725584876</v>
      </c>
      <c r="BI156" s="6">
        <f>IF(SUM(Table3[[#This Row],[C31H (S) ppm]:[C35H (R) ppm]])=0,"",SUM(Table3[[#This Row],[C34H (S) ppm]:[C34H (R) ppm]])/SUM(Table3[[#This Row],[C31H (S) ppm]:[C35H (R) ppm]]))</f>
        <v>9.7447149193510246E-2</v>
      </c>
      <c r="BJ156" s="6">
        <f>IF(SUM(Table3[[#This Row],[C31H (S) ppm]:[C35H (R) ppm]])=0,"",SUM(Table3[[#This Row],[C35H (S) ppm]:[C35H (R) ppm]])/SUM(Table3[[#This Row],[C31H (S) ppm]:[C35H (R) ppm]]))</f>
        <v>6.5721204936409552E-2</v>
      </c>
      <c r="BK156" s="6">
        <f>IF(Table3[[#This Row],[C34H (S) ppm]]=0,"",Table3[[#This Row],[C35H (S) ppm]]/Table3[[#This Row],[C34H (S) ppm]])</f>
        <v>0.88270947545599832</v>
      </c>
      <c r="BL156" s="6">
        <f>Table3[[#This Row],[C35HHI]]</f>
        <v>6.5721204936409552E-2</v>
      </c>
      <c r="BM156" s="6">
        <f>IF(SUM(Table3[[#This Row],[C31H (S) ppm]:[C35H (R) ppm]])=0,"",Table3[[#This Row],[C29H ppm]]/Table3[[#This Row],[C30H ppm]])</f>
        <v>0.4043168058202416</v>
      </c>
      <c r="BN156" s="6">
        <f>IF(SUM(Table3[[#This Row],[C31H (S) ppm]:[C35H (R) ppm]])=0,"",SUM(Table3[[#This Row],[C31H (S) ppm]:[C35H (R) ppm]])/Table3[[#This Row],[C30H ppm]])</f>
        <v>1.5296983186641218</v>
      </c>
      <c r="BO156" s="21">
        <v>0.39648638869483699</v>
      </c>
      <c r="BP156" s="21">
        <v>0.24800893399079499</v>
      </c>
      <c r="BQ156" s="21">
        <v>0.35550467731436802</v>
      </c>
      <c r="BR156" s="6">
        <v>0.104642777962532</v>
      </c>
      <c r="BS156" s="6">
        <v>0.26621310336436799</v>
      </c>
      <c r="BT156" s="6">
        <v>0.21246334058807398</v>
      </c>
      <c r="BU156" s="6">
        <v>0.16527980374080267</v>
      </c>
      <c r="BV156" s="6">
        <v>0.8350446165302714</v>
      </c>
      <c r="BW156" s="6"/>
      <c r="BX156" s="7">
        <v>0.47298072257267626</v>
      </c>
      <c r="BY156" s="7">
        <v>0.47946534915523392</v>
      </c>
      <c r="BZ156" s="7">
        <v>4.7553928272089624E-2</v>
      </c>
      <c r="CA156" s="21">
        <v>0.76543566070398139</v>
      </c>
      <c r="CB156" s="6">
        <v>0.56861592712312659</v>
      </c>
      <c r="CC156" s="8">
        <v>103.49997736014963</v>
      </c>
      <c r="CD156" s="8">
        <v>16.987324758138882</v>
      </c>
      <c r="CE156" s="6">
        <v>0.49352810650887574</v>
      </c>
      <c r="CF156" s="6">
        <v>2.8085271317829461</v>
      </c>
      <c r="CG156" s="6">
        <v>1.0137101287073307</v>
      </c>
      <c r="CH156" s="8">
        <v>34.1966564200062</v>
      </c>
      <c r="CI156" s="8">
        <v>3.7003340460378702</v>
      </c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</row>
    <row r="157" spans="1:115" x14ac:dyDescent="0.3">
      <c r="A157" s="1">
        <v>155</v>
      </c>
      <c r="B157" s="2" t="s">
        <v>176</v>
      </c>
      <c r="C157" s="2">
        <v>3505123934</v>
      </c>
      <c r="D157" s="2" t="s">
        <v>139</v>
      </c>
      <c r="E157" s="2" t="s">
        <v>137</v>
      </c>
      <c r="F157" s="2" t="s">
        <v>143</v>
      </c>
      <c r="G157" s="2" t="s">
        <v>276</v>
      </c>
      <c r="H157" s="2">
        <v>34.811188000000001</v>
      </c>
      <c r="I157" s="2">
        <v>-97.753098300000005</v>
      </c>
      <c r="J157" s="3">
        <v>12753</v>
      </c>
      <c r="K157" s="3">
        <v>3887.1142756123431</v>
      </c>
      <c r="L157" s="2">
        <v>45</v>
      </c>
      <c r="M157" s="3">
        <v>1210</v>
      </c>
      <c r="N157" s="5"/>
      <c r="O157" s="2">
        <v>3.4</v>
      </c>
      <c r="P157" s="6">
        <v>0.79052052475666523</v>
      </c>
      <c r="Q157" s="6">
        <v>0.7747977862920391</v>
      </c>
      <c r="R157" s="6">
        <v>1.0263736263736265</v>
      </c>
      <c r="S157" s="21">
        <v>0.35899999999999999</v>
      </c>
      <c r="T157" s="21">
        <v>0.26800000000000002</v>
      </c>
      <c r="U157" s="21">
        <v>0.373</v>
      </c>
      <c r="V157" s="8">
        <v>2.2782117728747799</v>
      </c>
      <c r="W157" s="8">
        <v>2.2122107717203598</v>
      </c>
      <c r="X157" s="8">
        <v>9.3278630112553795</v>
      </c>
      <c r="Y157" s="8">
        <v>2.4448472119228999</v>
      </c>
      <c r="Z157" s="8">
        <v>29.866402403867699</v>
      </c>
      <c r="AA157" s="8">
        <v>26.0978135934172</v>
      </c>
      <c r="AB157" s="8">
        <v>26.394400370756699</v>
      </c>
      <c r="AC157" s="8">
        <v>20.941988550417001</v>
      </c>
      <c r="AD157" s="8">
        <v>22.0944617282275</v>
      </c>
      <c r="AE157" s="8">
        <v>33.137363412748797</v>
      </c>
      <c r="AF157" s="8">
        <v>36.5171615155935</v>
      </c>
      <c r="AG157" s="8">
        <v>31.823723233270101</v>
      </c>
      <c r="AH157" s="8">
        <v>30.251775338111099</v>
      </c>
      <c r="AI157" s="8">
        <v>28.2779732460499</v>
      </c>
      <c r="AJ157" s="8">
        <v>29.9368085351337</v>
      </c>
      <c r="AK157" s="8">
        <v>28.628257040439099</v>
      </c>
      <c r="AL157" s="8">
        <v>282.89624055689802</v>
      </c>
      <c r="AM157" s="8">
        <v>1.7148108217084601</v>
      </c>
      <c r="AN157" s="6">
        <v>13.526939364333399</v>
      </c>
      <c r="AO157" s="6">
        <v>3.5566868619800398</v>
      </c>
      <c r="AP157" s="6">
        <v>2.6408755018878902</v>
      </c>
      <c r="AQ157" s="6">
        <v>3.0456158185184301</v>
      </c>
      <c r="AR157" s="6">
        <v>11.315260246247201</v>
      </c>
      <c r="AS157" s="6">
        <v>5.7441377644525904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f>IF(Table3[[#This Row],[C26TT(S) ppm]]=0,"",Table3[[#This Row],[C24TET ppm]]/Table3[[#This Row],[C26TT(S) ppm]])</f>
        <v>8.1883858239160126E-2</v>
      </c>
      <c r="BE157" s="22">
        <f t="shared" si="4"/>
        <v>0.94168078734618077</v>
      </c>
      <c r="BF157" s="6" t="str">
        <f>IF(SUM(Table3[[#This Row],[C31H (S) ppm]:[C35H (R) ppm]])=0,"",SUM(Table3[[#This Row],[C31H (S) ppm]:[C31H (R) ppm]])/SUM(Table3[[#This Row],[C31H (S) ppm]:[C35H (R) ppm]]))</f>
        <v/>
      </c>
      <c r="BG157" s="6" t="str">
        <f>IF(SUM(Table3[[#This Row],[C31H (S) ppm]:[C35H (R) ppm]])=0,"",SUM(Table3[[#This Row],[C32H (S) ppm]:[C32H (R) ppm]])/SUM(Table3[[#This Row],[C31H (S) ppm]:[C35H (R) ppm]]))</f>
        <v/>
      </c>
      <c r="BH157" s="6" t="str">
        <f>IF(SUM(Table3[[#This Row],[C31H (S) ppm]:[C35H (R) ppm]])=0,"",SUM(Table3[[#This Row],[C33H (S) ppm]:[C33H (R) ppm]])/SUM(Table3[[#This Row],[C31H (S) ppm]:[C35H (R) ppm]]))</f>
        <v/>
      </c>
      <c r="BI157" s="6" t="str">
        <f>IF(SUM(Table3[[#This Row],[C31H (S) ppm]:[C35H (R) ppm]])=0,"",SUM(Table3[[#This Row],[C34H (S) ppm]:[C34H (R) ppm]])/SUM(Table3[[#This Row],[C31H (S) ppm]:[C35H (R) ppm]]))</f>
        <v/>
      </c>
      <c r="BJ157" s="6" t="str">
        <f>IF(SUM(Table3[[#This Row],[C31H (S) ppm]:[C35H (R) ppm]])=0,"",SUM(Table3[[#This Row],[C35H (S) ppm]:[C35H (R) ppm]])/SUM(Table3[[#This Row],[C31H (S) ppm]:[C35H (R) ppm]]))</f>
        <v/>
      </c>
      <c r="BK157" s="6" t="str">
        <f>IF(Table3[[#This Row],[C34H (S) ppm]]=0,"",Table3[[#This Row],[C35H (S) ppm]]/Table3[[#This Row],[C34H (S) ppm]])</f>
        <v/>
      </c>
      <c r="BL157" s="6" t="str">
        <f>Table3[[#This Row],[C35HHI]]</f>
        <v/>
      </c>
      <c r="BM157" s="6" t="str">
        <f>IF(SUM(Table3[[#This Row],[C31H (S) ppm]:[C35H (R) ppm]])=0,"",Table3[[#This Row],[C29H ppm]]/Table3[[#This Row],[C30H ppm]])</f>
        <v/>
      </c>
      <c r="BN157" s="6" t="str">
        <f>IF(SUM(Table3[[#This Row],[C31H (S) ppm]:[C35H (R) ppm]])=0,"",SUM(Table3[[#This Row],[C31H (S) ppm]:[C35H (R) ppm]])/Table3[[#This Row],[C30H ppm]])</f>
        <v/>
      </c>
      <c r="BO157" s="21">
        <v>0.486540935870522</v>
      </c>
      <c r="BP157" s="21">
        <v>0.17517945418839301</v>
      </c>
      <c r="BQ157" s="21">
        <v>0.33827960994108502</v>
      </c>
      <c r="BR157" s="6">
        <v>0.120881083494568</v>
      </c>
      <c r="BS157" s="6">
        <v>0.51941939856992703</v>
      </c>
      <c r="BT157" s="6">
        <v>7.5471799336599241E-2</v>
      </c>
      <c r="BU157" s="6">
        <v>0.61114575403385751</v>
      </c>
      <c r="BV157" s="6">
        <v>0.87388034020770133</v>
      </c>
      <c r="BW157" s="6">
        <v>0.94665522430216509</v>
      </c>
      <c r="BX157" s="7">
        <v>0.55578795999738539</v>
      </c>
      <c r="BY157" s="7">
        <v>0.35956598470488266</v>
      </c>
      <c r="BZ157" s="7">
        <v>8.4646055297731879E-2</v>
      </c>
      <c r="CA157" s="21">
        <v>0.90158627387504031</v>
      </c>
      <c r="CB157" s="6">
        <v>0.7676836543378216</v>
      </c>
      <c r="CC157" s="8">
        <v>121.52186461180166</v>
      </c>
      <c r="CD157" s="8">
        <v>18.407843662160349</v>
      </c>
      <c r="CE157" s="6">
        <v>0.95620505255393695</v>
      </c>
      <c r="CF157" s="6">
        <v>2.4427175843694497</v>
      </c>
      <c r="CG157" s="6">
        <v>0.64694813595201695</v>
      </c>
      <c r="CH157" s="8">
        <v>2.1696784809879301</v>
      </c>
      <c r="CI157" s="8">
        <v>3.7360046326441099</v>
      </c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</row>
    <row r="158" spans="1:115" x14ac:dyDescent="0.3">
      <c r="A158" s="1">
        <v>156</v>
      </c>
      <c r="B158" s="2" t="s">
        <v>177</v>
      </c>
      <c r="C158" s="2">
        <v>3505122860</v>
      </c>
      <c r="D158" s="2" t="s">
        <v>139</v>
      </c>
      <c r="E158" s="2" t="s">
        <v>137</v>
      </c>
      <c r="F158" s="2" t="s">
        <v>143</v>
      </c>
      <c r="G158" s="2" t="s">
        <v>276</v>
      </c>
      <c r="H158" s="2">
        <v>34.808017399999997</v>
      </c>
      <c r="I158" s="2">
        <v>-97.848406800000006</v>
      </c>
      <c r="J158" s="3">
        <v>13412</v>
      </c>
      <c r="K158" s="3">
        <v>4087.977469184721</v>
      </c>
      <c r="L158" s="2">
        <v>40</v>
      </c>
      <c r="M158" s="3">
        <v>82110</v>
      </c>
      <c r="N158" s="5">
        <v>-29.9</v>
      </c>
      <c r="O158" s="2">
        <v>12.8</v>
      </c>
      <c r="P158" s="6">
        <v>0.75474634298163712</v>
      </c>
      <c r="Q158" s="6">
        <v>0.61433691756272402</v>
      </c>
      <c r="R158" s="6">
        <v>1.4148191365227538</v>
      </c>
      <c r="S158" s="21">
        <v>0.39200000000000002</v>
      </c>
      <c r="T158" s="21">
        <v>0.34100000000000003</v>
      </c>
      <c r="U158" s="21">
        <v>0.26700000000000002</v>
      </c>
      <c r="V158" s="8">
        <v>1.9791836617960701</v>
      </c>
      <c r="W158" s="8">
        <v>1.5455352207819799</v>
      </c>
      <c r="X158" s="8">
        <v>2.66025630408592</v>
      </c>
      <c r="Y158" s="8">
        <v>1.61912213851398</v>
      </c>
      <c r="Z158" s="8">
        <v>5.3383582230283801</v>
      </c>
      <c r="AA158" s="8">
        <v>4.7458838097910299</v>
      </c>
      <c r="AB158" s="8">
        <v>3.6568814067215301</v>
      </c>
      <c r="AC158" s="8">
        <v>3.26721715761858</v>
      </c>
      <c r="AD158" s="8">
        <v>3.14450231192856</v>
      </c>
      <c r="AE158" s="8">
        <v>3.00541149025254</v>
      </c>
      <c r="AF158" s="8">
        <v>3.54434905892025</v>
      </c>
      <c r="AG158" s="8">
        <v>3.2812837010937401</v>
      </c>
      <c r="AH158" s="8">
        <v>3.3300967064366498</v>
      </c>
      <c r="AI158" s="8">
        <v>3.1322203299390599</v>
      </c>
      <c r="AJ158" s="8">
        <v>3.5481281303016301</v>
      </c>
      <c r="AK158" s="8">
        <v>2.2386798966512602</v>
      </c>
      <c r="AL158" s="8">
        <v>5.1857257289023897</v>
      </c>
      <c r="AM158" s="8">
        <v>0.53274409057043803</v>
      </c>
      <c r="AN158" s="6">
        <v>0.98402819803099195</v>
      </c>
      <c r="AO158" s="6">
        <v>0.41002924488041997</v>
      </c>
      <c r="AP158" s="6">
        <v>0.43301859578385299</v>
      </c>
      <c r="AQ158" s="6">
        <v>0.43196885373346799</v>
      </c>
      <c r="AR158" s="6">
        <v>0.84840152512123701</v>
      </c>
      <c r="AS158" s="6">
        <v>0.75119541125557698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f>IF(Table3[[#This Row],[C26TT(S) ppm]]=0,"",Table3[[#This Row],[C24TET ppm]]/Table3[[#This Row],[C26TT(S) ppm]])</f>
        <v>0.16305744762883967</v>
      </c>
      <c r="BE158" s="22">
        <f t="shared" si="4"/>
        <v>0.93468948276444119</v>
      </c>
      <c r="BF158" s="6" t="str">
        <f>IF(SUM(Table3[[#This Row],[C31H (S) ppm]:[C35H (R) ppm]])=0,"",SUM(Table3[[#This Row],[C31H (S) ppm]:[C31H (R) ppm]])/SUM(Table3[[#This Row],[C31H (S) ppm]:[C35H (R) ppm]]))</f>
        <v/>
      </c>
      <c r="BG158" s="6" t="str">
        <f>IF(SUM(Table3[[#This Row],[C31H (S) ppm]:[C35H (R) ppm]])=0,"",SUM(Table3[[#This Row],[C32H (S) ppm]:[C32H (R) ppm]])/SUM(Table3[[#This Row],[C31H (S) ppm]:[C35H (R) ppm]]))</f>
        <v/>
      </c>
      <c r="BH158" s="6" t="str">
        <f>IF(SUM(Table3[[#This Row],[C31H (S) ppm]:[C35H (R) ppm]])=0,"",SUM(Table3[[#This Row],[C33H (S) ppm]:[C33H (R) ppm]])/SUM(Table3[[#This Row],[C31H (S) ppm]:[C35H (R) ppm]]))</f>
        <v/>
      </c>
      <c r="BI158" s="6" t="str">
        <f>IF(SUM(Table3[[#This Row],[C31H (S) ppm]:[C35H (R) ppm]])=0,"",SUM(Table3[[#This Row],[C34H (S) ppm]:[C34H (R) ppm]])/SUM(Table3[[#This Row],[C31H (S) ppm]:[C35H (R) ppm]]))</f>
        <v/>
      </c>
      <c r="BJ158" s="6" t="str">
        <f>IF(SUM(Table3[[#This Row],[C31H (S) ppm]:[C35H (R) ppm]])=0,"",SUM(Table3[[#This Row],[C35H (S) ppm]:[C35H (R) ppm]])/SUM(Table3[[#This Row],[C31H (S) ppm]:[C35H (R) ppm]]))</f>
        <v/>
      </c>
      <c r="BK158" s="6" t="str">
        <f>IF(Table3[[#This Row],[C34H (S) ppm]]=0,"",Table3[[#This Row],[C35H (S) ppm]]/Table3[[#This Row],[C34H (S) ppm]])</f>
        <v/>
      </c>
      <c r="BL158" s="6" t="str">
        <f>Table3[[#This Row],[C35HHI]]</f>
        <v/>
      </c>
      <c r="BM158" s="6" t="str">
        <f>IF(SUM(Table3[[#This Row],[C31H (S) ppm]:[C35H (R) ppm]])=0,"",Table3[[#This Row],[C29H ppm]]/Table3[[#This Row],[C30H ppm]])</f>
        <v/>
      </c>
      <c r="BN158" s="6" t="str">
        <f>IF(SUM(Table3[[#This Row],[C31H (S) ppm]:[C35H (R) ppm]])=0,"",SUM(Table3[[#This Row],[C31H (S) ppm]:[C35H (R) ppm]])/Table3[[#This Row],[C30H ppm]])</f>
        <v/>
      </c>
      <c r="BO158" s="21">
        <v>0.54269972451790605</v>
      </c>
      <c r="BP158" s="21">
        <v>0.13690262306863099</v>
      </c>
      <c r="BQ158" s="21">
        <v>0.32039765241346302</v>
      </c>
      <c r="BR158" s="6">
        <v>0.107965169079545</v>
      </c>
      <c r="BS158" s="6">
        <v>0.56555884898879905</v>
      </c>
      <c r="BT158" s="6">
        <v>7.1832342378907121E-2</v>
      </c>
      <c r="BU158" s="6">
        <v>0.88713906950135479</v>
      </c>
      <c r="BV158" s="6">
        <v>0.92430439300952227</v>
      </c>
      <c r="BW158" s="6">
        <v>0.93308842838097894</v>
      </c>
      <c r="BX158" s="7">
        <v>0.46671336427049587</v>
      </c>
      <c r="BY158" s="7">
        <v>0.18410530309663486</v>
      </c>
      <c r="BZ158" s="7">
        <v>0.34918133263286932</v>
      </c>
      <c r="CA158" s="21">
        <v>1.0301708469647397</v>
      </c>
      <c r="CB158" s="6">
        <v>0.89839152608866224</v>
      </c>
      <c r="CC158" s="8">
        <v>125.13977675817893</v>
      </c>
      <c r="CD158" s="8">
        <v>18.359625123697537</v>
      </c>
      <c r="CE158" s="6">
        <v>2.1131004366812225</v>
      </c>
      <c r="CF158" s="6">
        <v>2.7545851528384278</v>
      </c>
      <c r="CG158" s="6">
        <v>0.39447189043837155</v>
      </c>
      <c r="CH158" s="8">
        <v>0.37496786039755697</v>
      </c>
      <c r="CI158" s="8">
        <v>14.088558560466801</v>
      </c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</row>
    <row r="159" spans="1:115" x14ac:dyDescent="0.3">
      <c r="A159" s="1">
        <v>157</v>
      </c>
      <c r="B159" s="2" t="s">
        <v>178</v>
      </c>
      <c r="C159" s="2">
        <v>3505123131</v>
      </c>
      <c r="D159" s="2" t="s">
        <v>139</v>
      </c>
      <c r="E159" s="2" t="s">
        <v>137</v>
      </c>
      <c r="F159" s="2" t="s">
        <v>143</v>
      </c>
      <c r="G159" s="2" t="s">
        <v>276</v>
      </c>
      <c r="H159" s="2">
        <v>34.807609200000002</v>
      </c>
      <c r="I159" s="2">
        <v>-97.8567994</v>
      </c>
      <c r="J159" s="3">
        <v>14125</v>
      </c>
      <c r="K159" s="3">
        <v>4305.2998622304049</v>
      </c>
      <c r="L159" s="2">
        <v>50</v>
      </c>
      <c r="M159" s="3">
        <v>212505</v>
      </c>
      <c r="N159" s="5">
        <v>-30</v>
      </c>
      <c r="O159" s="2">
        <v>24</v>
      </c>
      <c r="P159" s="6">
        <v>0.7793223284100782</v>
      </c>
      <c r="Q159" s="6">
        <v>0.66276346604215464</v>
      </c>
      <c r="R159" s="6">
        <v>1.358404846037355</v>
      </c>
      <c r="S159" s="21">
        <v>0.375</v>
      </c>
      <c r="T159" s="21">
        <v>0.29199999999999998</v>
      </c>
      <c r="U159" s="21">
        <v>0.33300000000000002</v>
      </c>
      <c r="V159" s="8">
        <v>1.92724454748629</v>
      </c>
      <c r="W159" s="8">
        <v>1.5282516246731599</v>
      </c>
      <c r="X159" s="8">
        <v>2.1838244158000699</v>
      </c>
      <c r="Y159" s="8">
        <v>0.59766208846741897</v>
      </c>
      <c r="Z159" s="8">
        <v>6.4753620381905996</v>
      </c>
      <c r="AA159" s="8">
        <v>4.9315099793316097</v>
      </c>
      <c r="AB159" s="8">
        <v>4.4074772128169704</v>
      </c>
      <c r="AC159" s="8">
        <v>3.0323934874227798</v>
      </c>
      <c r="AD159" s="8">
        <v>3.5619809539884399</v>
      </c>
      <c r="AE159" s="8">
        <v>3.2281080253903598</v>
      </c>
      <c r="AF159" s="8">
        <v>3.87883522711107</v>
      </c>
      <c r="AG159" s="8">
        <v>4.2258267026381304</v>
      </c>
      <c r="AH159" s="8">
        <v>3.6372648674457699</v>
      </c>
      <c r="AI159" s="8">
        <v>3.8711531951256299</v>
      </c>
      <c r="AJ159" s="8">
        <v>3.74894979400336</v>
      </c>
      <c r="AK159" s="8">
        <v>3.1021227008291099</v>
      </c>
      <c r="AL159" s="8">
        <v>25.1938739143494</v>
      </c>
      <c r="AM159" s="8">
        <v>0.91593458287967</v>
      </c>
      <c r="AN159" s="6">
        <v>1.0754844779619399</v>
      </c>
      <c r="AO159" s="6">
        <v>0.63063573345108703</v>
      </c>
      <c r="AP159" s="6">
        <v>0.64103602290830097</v>
      </c>
      <c r="AQ159" s="6">
        <v>0.68346447648943698</v>
      </c>
      <c r="AR159" s="6">
        <v>1.6909925176570699</v>
      </c>
      <c r="AS159" s="6">
        <v>0.54802434333071404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0</v>
      </c>
      <c r="BC159" s="6">
        <v>0</v>
      </c>
      <c r="BD159" s="6">
        <f>IF(Table3[[#This Row],[C26TT(S) ppm]]=0,"",Table3[[#This Row],[C24TET ppm]]/Table3[[#This Row],[C26TT(S) ppm]])</f>
        <v>0.30205004287161935</v>
      </c>
      <c r="BE159" s="22">
        <f t="shared" si="4"/>
        <v>0.93785913082500982</v>
      </c>
      <c r="BF159" s="6" t="str">
        <f>IF(SUM(Table3[[#This Row],[C31H (S) ppm]:[C35H (R) ppm]])=0,"",SUM(Table3[[#This Row],[C31H (S) ppm]:[C31H (R) ppm]])/SUM(Table3[[#This Row],[C31H (S) ppm]:[C35H (R) ppm]]))</f>
        <v/>
      </c>
      <c r="BG159" s="6" t="str">
        <f>IF(SUM(Table3[[#This Row],[C31H (S) ppm]:[C35H (R) ppm]])=0,"",SUM(Table3[[#This Row],[C32H (S) ppm]:[C32H (R) ppm]])/SUM(Table3[[#This Row],[C31H (S) ppm]:[C35H (R) ppm]]))</f>
        <v/>
      </c>
      <c r="BH159" s="6" t="str">
        <f>IF(SUM(Table3[[#This Row],[C31H (S) ppm]:[C35H (R) ppm]])=0,"",SUM(Table3[[#This Row],[C33H (S) ppm]:[C33H (R) ppm]])/SUM(Table3[[#This Row],[C31H (S) ppm]:[C35H (R) ppm]]))</f>
        <v/>
      </c>
      <c r="BI159" s="6" t="str">
        <f>IF(SUM(Table3[[#This Row],[C31H (S) ppm]:[C35H (R) ppm]])=0,"",SUM(Table3[[#This Row],[C34H (S) ppm]:[C34H (R) ppm]])/SUM(Table3[[#This Row],[C31H (S) ppm]:[C35H (R) ppm]]))</f>
        <v/>
      </c>
      <c r="BJ159" s="6" t="str">
        <f>IF(SUM(Table3[[#This Row],[C31H (S) ppm]:[C35H (R) ppm]])=0,"",SUM(Table3[[#This Row],[C35H (S) ppm]:[C35H (R) ppm]])/SUM(Table3[[#This Row],[C31H (S) ppm]:[C35H (R) ppm]]))</f>
        <v/>
      </c>
      <c r="BK159" s="6" t="str">
        <f>IF(Table3[[#This Row],[C34H (S) ppm]]=0,"",Table3[[#This Row],[C35H (S) ppm]]/Table3[[#This Row],[C34H (S) ppm]])</f>
        <v/>
      </c>
      <c r="BL159" s="6" t="str">
        <f>Table3[[#This Row],[C35HHI]]</f>
        <v/>
      </c>
      <c r="BM159" s="6" t="str">
        <f>IF(SUM(Table3[[#This Row],[C31H (S) ppm]:[C35H (R) ppm]])=0,"",Table3[[#This Row],[C29H ppm]]/Table3[[#This Row],[C30H ppm]])</f>
        <v/>
      </c>
      <c r="BN159" s="6" t="str">
        <f>IF(SUM(Table3[[#This Row],[C31H (S) ppm]:[C35H (R) ppm]])=0,"",SUM(Table3[[#This Row],[C31H (S) ppm]:[C35H (R) ppm]])/Table3[[#This Row],[C30H ppm]])</f>
        <v/>
      </c>
      <c r="BO159" s="21"/>
      <c r="BP159" s="21"/>
      <c r="BQ159" s="21"/>
      <c r="BR159" s="6"/>
      <c r="BS159" s="6">
        <v>0.72527656801728602</v>
      </c>
      <c r="BT159" s="6">
        <v>7.339970474908844E-2</v>
      </c>
      <c r="BU159" s="6">
        <v>0.91068682951789248</v>
      </c>
      <c r="BV159" s="6">
        <v>0.93990604765845465</v>
      </c>
      <c r="BW159" s="6">
        <v>0.94089511434166739</v>
      </c>
      <c r="BX159" s="7">
        <v>0.4732921597284428</v>
      </c>
      <c r="BY159" s="7">
        <v>0.18160388477676678</v>
      </c>
      <c r="BZ159" s="7">
        <v>0.34510395549479045</v>
      </c>
      <c r="CA159" s="21">
        <v>1.0258064516129031</v>
      </c>
      <c r="CB159" s="6">
        <v>0.89547038327526129</v>
      </c>
      <c r="CC159" s="8">
        <v>125.36930527633757</v>
      </c>
      <c r="CD159" s="8">
        <v>17.459885776448193</v>
      </c>
      <c r="CE159" s="6">
        <v>2.1818181818181817</v>
      </c>
      <c r="CF159" s="6">
        <v>2.4980544747081712</v>
      </c>
      <c r="CG159" s="6">
        <v>0.38370355613108875</v>
      </c>
      <c r="CH159" s="8">
        <v>0</v>
      </c>
      <c r="CI159" s="8">
        <v>14.4320017300549</v>
      </c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</row>
    <row r="160" spans="1:115" x14ac:dyDescent="0.3">
      <c r="A160" s="1">
        <v>158</v>
      </c>
      <c r="B160" s="2" t="s">
        <v>179</v>
      </c>
      <c r="C160" s="2">
        <v>3504925058</v>
      </c>
      <c r="D160" s="2" t="s">
        <v>172</v>
      </c>
      <c r="E160" s="2" t="s">
        <v>137</v>
      </c>
      <c r="F160" s="2" t="s">
        <v>55</v>
      </c>
      <c r="G160" s="2" t="s">
        <v>277</v>
      </c>
      <c r="H160" s="2">
        <v>34.783404300000001</v>
      </c>
      <c r="I160" s="2">
        <v>-97.581652899999995</v>
      </c>
      <c r="J160" s="3">
        <v>9920</v>
      </c>
      <c r="K160" s="3">
        <v>3023.6159032442911</v>
      </c>
      <c r="L160" s="5"/>
      <c r="M160" s="3">
        <v>22720</v>
      </c>
      <c r="N160" s="5"/>
      <c r="O160" s="2">
        <v>4.5</v>
      </c>
      <c r="P160" s="6">
        <v>0.37823466855724919</v>
      </c>
      <c r="Q160" s="6">
        <v>0.35572940635066724</v>
      </c>
      <c r="R160" s="6">
        <v>1.3803363518758087</v>
      </c>
      <c r="S160" s="21">
        <v>0.19900000000000001</v>
      </c>
      <c r="T160" s="21">
        <v>0.52200000000000002</v>
      </c>
      <c r="U160" s="21">
        <v>0.27900000000000003</v>
      </c>
      <c r="V160" s="8">
        <v>3.20501043294826</v>
      </c>
      <c r="W160" s="8">
        <v>7.9089012191224501</v>
      </c>
      <c r="X160" s="8">
        <v>13.388436170317201</v>
      </c>
      <c r="Y160" s="8">
        <v>3.7055127196890898</v>
      </c>
      <c r="Z160" s="8">
        <v>29.138315915999801</v>
      </c>
      <c r="AA160" s="8">
        <v>20.029131540226</v>
      </c>
      <c r="AB160" s="8">
        <v>18.964846472594601</v>
      </c>
      <c r="AC160" s="8">
        <v>10.112784915472901</v>
      </c>
      <c r="AD160" s="8">
        <v>10.172553220034301</v>
      </c>
      <c r="AE160" s="8">
        <v>12.1130226972525</v>
      </c>
      <c r="AF160" s="8">
        <v>12.427959210608099</v>
      </c>
      <c r="AG160" s="8">
        <v>11.2706469300518</v>
      </c>
      <c r="AH160" s="8">
        <v>10.355553567981</v>
      </c>
      <c r="AI160" s="8">
        <v>9.4065599411871794</v>
      </c>
      <c r="AJ160" s="8">
        <v>9.2649118080468398</v>
      </c>
      <c r="AK160" s="8">
        <v>7.1500239417892697</v>
      </c>
      <c r="AL160" s="8">
        <v>68.390943786423904</v>
      </c>
      <c r="AM160" s="8">
        <v>3.0638814930514302</v>
      </c>
      <c r="AN160" s="6">
        <v>7.2618337338174799</v>
      </c>
      <c r="AO160" s="6">
        <v>2.3809591331654301</v>
      </c>
      <c r="AP160" s="6">
        <v>12.1469535027547</v>
      </c>
      <c r="AQ160" s="6">
        <v>5.9637590027126803</v>
      </c>
      <c r="AR160" s="6">
        <v>4.5148739047585797</v>
      </c>
      <c r="AS160" s="6">
        <v>26.486704399072</v>
      </c>
      <c r="AT160" s="6">
        <v>7.4896679453799999</v>
      </c>
      <c r="AU160" s="6">
        <v>5.3339470575595502</v>
      </c>
      <c r="AV160" s="6">
        <v>5.7807891955449699</v>
      </c>
      <c r="AW160" s="6">
        <v>3.68019441387337</v>
      </c>
      <c r="AX160" s="6">
        <v>3.9417151047057901</v>
      </c>
      <c r="AY160" s="6">
        <v>2.6935440065357299</v>
      </c>
      <c r="AZ160" s="6">
        <v>3.1551068000135198</v>
      </c>
      <c r="BA160" s="6">
        <v>1.82007772628263</v>
      </c>
      <c r="BB160" s="6">
        <v>1.68459883050631</v>
      </c>
      <c r="BC160" s="6">
        <v>1.51552507779718</v>
      </c>
      <c r="BD160" s="6">
        <f>IF(Table3[[#This Row],[C26TT(S) ppm]]=0,"",Table3[[#This Row],[C24TET ppm]]/Table3[[#This Row],[C26TT(S) ppm]])</f>
        <v>0.30297109240043152</v>
      </c>
      <c r="BE160" s="22">
        <f t="shared" si="4"/>
        <v>0.72835824667693905</v>
      </c>
      <c r="BF160" s="6">
        <f>IF(SUM(Table3[[#This Row],[C31H (S) ppm]:[C35H (R) ppm]])=0,"",SUM(Table3[[#This Row],[C31H (S) ppm]:[C31H (R) ppm]])/SUM(Table3[[#This Row],[C31H (S) ppm]:[C35H (R) ppm]]))</f>
        <v>0.3456950414577179</v>
      </c>
      <c r="BG160" s="6">
        <f>IF(SUM(Table3[[#This Row],[C31H (S) ppm]:[C35H (R) ppm]])=0,"",SUM(Table3[[#This Row],[C32H (S) ppm]:[C32H (R) ppm]])/SUM(Table3[[#This Row],[C31H (S) ppm]:[C35H (R) ppm]]))</f>
        <v>0.2550462658414917</v>
      </c>
      <c r="BH160" s="6">
        <f>IF(SUM(Table3[[#This Row],[C31H (S) ppm]:[C35H (R) ppm]])=0,"",SUM(Table3[[#This Row],[C33H (S) ppm]:[C33H (R) ppm]])/SUM(Table3[[#This Row],[C31H (S) ppm]:[C35H (R) ppm]]))</f>
        <v>0.17887126001658163</v>
      </c>
      <c r="BI160" s="6">
        <f>IF(SUM(Table3[[#This Row],[C31H (S) ppm]:[C35H (R) ppm]])=0,"",SUM(Table3[[#This Row],[C34H (S) ppm]:[C34H (R) ppm]])/SUM(Table3[[#This Row],[C31H (S) ppm]:[C35H (R) ppm]]))</f>
        <v>0.13411948352188466</v>
      </c>
      <c r="BJ160" s="6">
        <f>IF(SUM(Table3[[#This Row],[C31H (S) ppm]:[C35H (R) ppm]])=0,"",SUM(Table3[[#This Row],[C35H (S) ppm]:[C35H (R) ppm]])/SUM(Table3[[#This Row],[C31H (S) ppm]:[C35H (R) ppm]]))</f>
        <v>8.6267949162324359E-2</v>
      </c>
      <c r="BK160" s="6">
        <f>IF(Table3[[#This Row],[C34H (S) ppm]]=0,"",Table3[[#This Row],[C35H (S) ppm]]/Table3[[#This Row],[C34H (S) ppm]])</f>
        <v>0.53392767259070006</v>
      </c>
      <c r="BL160" s="6">
        <f>Table3[[#This Row],[C35HHI]]</f>
        <v>8.6267949162324359E-2</v>
      </c>
      <c r="BM160" s="6">
        <f>IF(SUM(Table3[[#This Row],[C31H (S) ppm]:[C35H (R) ppm]])=0,"",Table3[[#This Row],[C29H ppm]]/Table3[[#This Row],[C30H ppm]])</f>
        <v>0.45860569588945488</v>
      </c>
      <c r="BN160" s="6">
        <f>IF(SUM(Table3[[#This Row],[C31H (S) ppm]:[C35H (R) ppm]])=0,"",SUM(Table3[[#This Row],[C31H (S) ppm]:[C35H (R) ppm]])/Table3[[#This Row],[C30H ppm]])</f>
        <v>1.400520261006829</v>
      </c>
      <c r="BO160" s="21">
        <v>0.30929196913226198</v>
      </c>
      <c r="BP160" s="21">
        <v>0.14754010347643501</v>
      </c>
      <c r="BQ160" s="21">
        <v>0.54316792739130304</v>
      </c>
      <c r="BR160" s="6">
        <v>5.5406900472567501E-2</v>
      </c>
      <c r="BS160" s="6">
        <v>0.23469558091135401</v>
      </c>
      <c r="BT160" s="6">
        <v>0.16926593283913446</v>
      </c>
      <c r="BU160" s="6">
        <v>0.52145159850360823</v>
      </c>
      <c r="BV160" s="6">
        <v>0.81069599954324334</v>
      </c>
      <c r="BW160" s="6">
        <v>0.90267930465130186</v>
      </c>
      <c r="BX160" s="7">
        <v>0.28363038676870922</v>
      </c>
      <c r="BY160" s="7">
        <v>0.62376085058297803</v>
      </c>
      <c r="BZ160" s="7">
        <v>9.2608762648312706E-2</v>
      </c>
      <c r="CA160" s="21">
        <v>0.8420568390922103</v>
      </c>
      <c r="CB160" s="6">
        <v>0.67136300565695384</v>
      </c>
      <c r="CC160" s="8">
        <v>116.74103881383249</v>
      </c>
      <c r="CD160" s="8">
        <v>34.639245831966569</v>
      </c>
      <c r="CE160" s="6">
        <v>1.6924989191526156</v>
      </c>
      <c r="CF160" s="6">
        <v>3.861367249602544</v>
      </c>
      <c r="CG160" s="6">
        <v>2.1992031872509958</v>
      </c>
      <c r="CH160" s="8">
        <v>7.95193317677548</v>
      </c>
      <c r="CI160" s="8">
        <v>6.8122991971047302</v>
      </c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</row>
    <row r="161" spans="1:115" x14ac:dyDescent="0.3">
      <c r="A161" s="1">
        <v>159</v>
      </c>
      <c r="B161" s="2" t="s">
        <v>180</v>
      </c>
      <c r="C161" s="2">
        <v>3505123894</v>
      </c>
      <c r="D161" s="2" t="s">
        <v>139</v>
      </c>
      <c r="E161" s="2" t="s">
        <v>137</v>
      </c>
      <c r="F161" s="2" t="s">
        <v>143</v>
      </c>
      <c r="G161" s="2" t="s">
        <v>276</v>
      </c>
      <c r="H161" s="2">
        <v>34.754762800000002</v>
      </c>
      <c r="I161" s="2">
        <v>-97.717878999999996</v>
      </c>
      <c r="J161" s="3">
        <v>13284</v>
      </c>
      <c r="K161" s="3">
        <v>4048.9630704331817</v>
      </c>
      <c r="L161" s="2">
        <v>45</v>
      </c>
      <c r="M161" s="2">
        <v>910</v>
      </c>
      <c r="N161" s="5"/>
      <c r="O161" s="2">
        <v>9.9</v>
      </c>
      <c r="P161" s="6">
        <v>0.71475625823451905</v>
      </c>
      <c r="Q161" s="6">
        <v>0.74013563501849566</v>
      </c>
      <c r="R161" s="6">
        <v>0.90379008746355682</v>
      </c>
      <c r="S161" s="21">
        <v>0.441</v>
      </c>
      <c r="T161" s="21">
        <v>0.26</v>
      </c>
      <c r="U161" s="21">
        <v>0.29899999999999999</v>
      </c>
      <c r="V161" s="8">
        <v>1.60496863854384</v>
      </c>
      <c r="W161" s="8">
        <v>1.4252039519534301</v>
      </c>
      <c r="X161" s="8">
        <v>4.7227688271225396</v>
      </c>
      <c r="Y161" s="8">
        <v>1.5744270897388599</v>
      </c>
      <c r="Z161" s="8">
        <v>14.571905874636199</v>
      </c>
      <c r="AA161" s="8">
        <v>11.7387160250892</v>
      </c>
      <c r="AB161" s="8">
        <v>13.2995121551265</v>
      </c>
      <c r="AC161" s="8">
        <v>10.204054441848101</v>
      </c>
      <c r="AD161" s="8">
        <v>11.653035706965101</v>
      </c>
      <c r="AE161" s="8">
        <v>15.402676997499301</v>
      </c>
      <c r="AF161" s="8">
        <v>17.856659697454202</v>
      </c>
      <c r="AG161" s="8">
        <v>17.846615832410901</v>
      </c>
      <c r="AH161" s="8">
        <v>18.897942032550301</v>
      </c>
      <c r="AI161" s="8">
        <v>16.7534743573976</v>
      </c>
      <c r="AJ161" s="8">
        <v>17.642971344238099</v>
      </c>
      <c r="AK161" s="8">
        <v>16.609068175296201</v>
      </c>
      <c r="AL161" s="8">
        <v>198.66488336817901</v>
      </c>
      <c r="AM161" s="8">
        <v>1.0325708194973999</v>
      </c>
      <c r="AN161" s="6">
        <v>3.3365104743164</v>
      </c>
      <c r="AO161" s="6">
        <v>1.20321403681384</v>
      </c>
      <c r="AP161" s="6">
        <v>0.46744967818636501</v>
      </c>
      <c r="AQ161" s="6">
        <v>0.71485672119050503</v>
      </c>
      <c r="AR161" s="6">
        <v>5.1545525355634796</v>
      </c>
      <c r="AS161" s="6">
        <v>1.79477719017751</v>
      </c>
      <c r="AT161" s="6">
        <v>0</v>
      </c>
      <c r="AU161" s="6">
        <v>0</v>
      </c>
      <c r="AV161" s="6">
        <v>0</v>
      </c>
      <c r="AW161" s="6">
        <v>0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f>IF(Table3[[#This Row],[C26TT(S) ppm]]=0,"",Table3[[#This Row],[C24TET ppm]]/Table3[[#This Row],[C26TT(S) ppm]])</f>
        <v>0.10119220995751435</v>
      </c>
      <c r="BE161" s="22">
        <f t="shared" si="4"/>
        <v>0.9685683560780165</v>
      </c>
      <c r="BF161" s="6" t="str">
        <f>IF(SUM(Table3[[#This Row],[C31H (S) ppm]:[C35H (R) ppm]])=0,"",SUM(Table3[[#This Row],[C31H (S) ppm]:[C31H (R) ppm]])/SUM(Table3[[#This Row],[C31H (S) ppm]:[C35H (R) ppm]]))</f>
        <v/>
      </c>
      <c r="BG161" s="6" t="str">
        <f>IF(SUM(Table3[[#This Row],[C31H (S) ppm]:[C35H (R) ppm]])=0,"",SUM(Table3[[#This Row],[C32H (S) ppm]:[C32H (R) ppm]])/SUM(Table3[[#This Row],[C31H (S) ppm]:[C35H (R) ppm]]))</f>
        <v/>
      </c>
      <c r="BH161" s="6" t="str">
        <f>IF(SUM(Table3[[#This Row],[C31H (S) ppm]:[C35H (R) ppm]])=0,"",SUM(Table3[[#This Row],[C33H (S) ppm]:[C33H (R) ppm]])/SUM(Table3[[#This Row],[C31H (S) ppm]:[C35H (R) ppm]]))</f>
        <v/>
      </c>
      <c r="BI161" s="6" t="str">
        <f>IF(SUM(Table3[[#This Row],[C31H (S) ppm]:[C35H (R) ppm]])=0,"",SUM(Table3[[#This Row],[C34H (S) ppm]:[C34H (R) ppm]])/SUM(Table3[[#This Row],[C31H (S) ppm]:[C35H (R) ppm]]))</f>
        <v/>
      </c>
      <c r="BJ161" s="6" t="str">
        <f>IF(SUM(Table3[[#This Row],[C31H (S) ppm]:[C35H (R) ppm]])=0,"",SUM(Table3[[#This Row],[C35H (S) ppm]:[C35H (R) ppm]])/SUM(Table3[[#This Row],[C31H (S) ppm]:[C35H (R) ppm]]))</f>
        <v/>
      </c>
      <c r="BK161" s="6" t="str">
        <f>IF(Table3[[#This Row],[C34H (S) ppm]]=0,"",Table3[[#This Row],[C35H (S) ppm]]/Table3[[#This Row],[C34H (S) ppm]])</f>
        <v/>
      </c>
      <c r="BL161" s="6" t="str">
        <f>Table3[[#This Row],[C35HHI]]</f>
        <v/>
      </c>
      <c r="BM161" s="6" t="str">
        <f>IF(SUM(Table3[[#This Row],[C31H (S) ppm]:[C35H (R) ppm]])=0,"",Table3[[#This Row],[C29H ppm]]/Table3[[#This Row],[C30H ppm]])</f>
        <v/>
      </c>
      <c r="BN161" s="6" t="str">
        <f>IF(SUM(Table3[[#This Row],[C31H (S) ppm]:[C35H (R) ppm]])=0,"",SUM(Table3[[#This Row],[C31H (S) ppm]:[C35H (R) ppm]])/Table3[[#This Row],[C30H ppm]])</f>
        <v/>
      </c>
      <c r="BO161" s="21">
        <v>0.45899807152875199</v>
      </c>
      <c r="BP161" s="21">
        <v>0.163657082748948</v>
      </c>
      <c r="BQ161" s="21">
        <v>0.37734484572229998</v>
      </c>
      <c r="BR161" s="6">
        <v>0.147845898149359</v>
      </c>
      <c r="BS161" s="6">
        <v>0.52180701720476597</v>
      </c>
      <c r="BT161" s="6">
        <v>9.7983482962432963E-2</v>
      </c>
      <c r="BU161" s="6">
        <v>0.71687482401585878</v>
      </c>
      <c r="BV161" s="6">
        <v>0.91870290453690284</v>
      </c>
      <c r="BW161" s="6">
        <v>0.91502169860856875</v>
      </c>
      <c r="BX161" s="7">
        <v>0.54389810755313828</v>
      </c>
      <c r="BY161" s="7">
        <v>0.33830956212886398</v>
      </c>
      <c r="BZ161" s="7">
        <v>0.11779233031799766</v>
      </c>
      <c r="CA161" s="21">
        <v>1.0050776149717102</v>
      </c>
      <c r="CB161" s="6">
        <v>0.89427107591988819</v>
      </c>
      <c r="CC161" s="8">
        <v>125.75951024666088</v>
      </c>
      <c r="CD161" s="8">
        <v>18.974103585657371</v>
      </c>
      <c r="CE161" s="6">
        <v>1.3379756552253534</v>
      </c>
      <c r="CF161" s="6">
        <v>2.1166666666666667</v>
      </c>
      <c r="CG161" s="6">
        <v>0.62200908116932818</v>
      </c>
      <c r="CH161" s="8">
        <v>1.2142827860451799</v>
      </c>
      <c r="CI161" s="8">
        <v>4.4055171565613103</v>
      </c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</row>
    <row r="162" spans="1:115" x14ac:dyDescent="0.3">
      <c r="A162" s="1">
        <v>160</v>
      </c>
      <c r="B162" s="2" t="s">
        <v>181</v>
      </c>
      <c r="C162" s="2">
        <v>3505123808</v>
      </c>
      <c r="D162" s="2" t="s">
        <v>172</v>
      </c>
      <c r="E162" s="2" t="s">
        <v>137</v>
      </c>
      <c r="F162" s="2" t="s">
        <v>143</v>
      </c>
      <c r="G162" s="2" t="s">
        <v>276</v>
      </c>
      <c r="H162" s="2">
        <v>34.7257307</v>
      </c>
      <c r="I162" s="2">
        <v>-97.649487100000002</v>
      </c>
      <c r="J162" s="3">
        <v>12359</v>
      </c>
      <c r="K162" s="3">
        <v>3767.0230794552613</v>
      </c>
      <c r="L162" s="2">
        <v>46</v>
      </c>
      <c r="M162" s="3">
        <v>2309</v>
      </c>
      <c r="N162" s="5"/>
      <c r="O162" s="2">
        <v>13.3</v>
      </c>
      <c r="P162" s="6">
        <v>0.6071310663585342</v>
      </c>
      <c r="Q162" s="6">
        <v>0.59962192816635163</v>
      </c>
      <c r="R162" s="6">
        <v>1.1595208070617908</v>
      </c>
      <c r="S162" s="21">
        <v>0.41499999999999998</v>
      </c>
      <c r="T162" s="21">
        <v>0.26</v>
      </c>
      <c r="U162" s="21">
        <v>0.32500000000000001</v>
      </c>
      <c r="V162" s="8">
        <v>1.7837140753799801</v>
      </c>
      <c r="W162" s="8">
        <v>5.8055870421587796</v>
      </c>
      <c r="X162" s="8">
        <v>6.9949610455199602</v>
      </c>
      <c r="Y162" s="8">
        <v>3.7051427060287199</v>
      </c>
      <c r="Z162" s="8">
        <v>20.470964664235002</v>
      </c>
      <c r="AA162" s="8">
        <v>20.1766691882803</v>
      </c>
      <c r="AB162" s="8">
        <v>18.947712162555501</v>
      </c>
      <c r="AC162" s="8">
        <v>12.584757838048199</v>
      </c>
      <c r="AD162" s="8">
        <v>12.627545829668399</v>
      </c>
      <c r="AE162" s="8">
        <v>13.6612970990286</v>
      </c>
      <c r="AF162" s="8">
        <v>13.831391756064001</v>
      </c>
      <c r="AG162" s="8">
        <v>17.0394998999747</v>
      </c>
      <c r="AH162" s="8">
        <v>17.729163026684098</v>
      </c>
      <c r="AI162" s="8">
        <v>14.4663060780516</v>
      </c>
      <c r="AJ162" s="8">
        <v>12.065387613895201</v>
      </c>
      <c r="AK162" s="8">
        <v>11.751796240561299</v>
      </c>
      <c r="AL162" s="8">
        <v>101.248018577319</v>
      </c>
      <c r="AM162" s="8">
        <v>0.47463281824272402</v>
      </c>
      <c r="AN162" s="6">
        <v>3.25700870576238</v>
      </c>
      <c r="AO162" s="6">
        <v>0.28223554009254098</v>
      </c>
      <c r="AP162" s="6">
        <v>1.02810127201118</v>
      </c>
      <c r="AQ162" s="6">
        <v>0.40726238201599901</v>
      </c>
      <c r="AR162" s="6">
        <v>3.1867306685606902</v>
      </c>
      <c r="AS162" s="6">
        <v>2.5025192936793501</v>
      </c>
      <c r="AT162" s="6">
        <v>0</v>
      </c>
      <c r="AU162" s="6">
        <v>0</v>
      </c>
      <c r="AV162" s="6">
        <v>0</v>
      </c>
      <c r="AW162" s="6">
        <v>0</v>
      </c>
      <c r="AX162" s="6">
        <v>0</v>
      </c>
      <c r="AY162" s="6">
        <v>0</v>
      </c>
      <c r="AZ162" s="6">
        <v>0</v>
      </c>
      <c r="BA162" s="6">
        <v>0</v>
      </c>
      <c r="BB162" s="6">
        <v>0</v>
      </c>
      <c r="BC162" s="6">
        <v>0</v>
      </c>
      <c r="BD162" s="6">
        <f>IF(Table3[[#This Row],[C26TT(S) ppm]]=0,"",Table3[[#This Row],[C24TET ppm]]/Table3[[#This Row],[C26TT(S) ppm]])</f>
        <v>3.7714894823620698E-2</v>
      </c>
      <c r="BE162" s="22">
        <f t="shared" si="4"/>
        <v>0.96620589330721807</v>
      </c>
      <c r="BF162" s="6" t="str">
        <f>IF(SUM(Table3[[#This Row],[C31H (S) ppm]:[C35H (R) ppm]])=0,"",SUM(Table3[[#This Row],[C31H (S) ppm]:[C31H (R) ppm]])/SUM(Table3[[#This Row],[C31H (S) ppm]:[C35H (R) ppm]]))</f>
        <v/>
      </c>
      <c r="BG162" s="6" t="str">
        <f>IF(SUM(Table3[[#This Row],[C31H (S) ppm]:[C35H (R) ppm]])=0,"",SUM(Table3[[#This Row],[C32H (S) ppm]:[C32H (R) ppm]])/SUM(Table3[[#This Row],[C31H (S) ppm]:[C35H (R) ppm]]))</f>
        <v/>
      </c>
      <c r="BH162" s="6" t="str">
        <f>IF(SUM(Table3[[#This Row],[C31H (S) ppm]:[C35H (R) ppm]])=0,"",SUM(Table3[[#This Row],[C33H (S) ppm]:[C33H (R) ppm]])/SUM(Table3[[#This Row],[C31H (S) ppm]:[C35H (R) ppm]]))</f>
        <v/>
      </c>
      <c r="BI162" s="6" t="str">
        <f>IF(SUM(Table3[[#This Row],[C31H (S) ppm]:[C35H (R) ppm]])=0,"",SUM(Table3[[#This Row],[C34H (S) ppm]:[C34H (R) ppm]])/SUM(Table3[[#This Row],[C31H (S) ppm]:[C35H (R) ppm]]))</f>
        <v/>
      </c>
      <c r="BJ162" s="6" t="str">
        <f>IF(SUM(Table3[[#This Row],[C31H (S) ppm]:[C35H (R) ppm]])=0,"",SUM(Table3[[#This Row],[C35H (S) ppm]:[C35H (R) ppm]])/SUM(Table3[[#This Row],[C31H (S) ppm]:[C35H (R) ppm]]))</f>
        <v/>
      </c>
      <c r="BK162" s="6" t="str">
        <f>IF(Table3[[#This Row],[C34H (S) ppm]]=0,"",Table3[[#This Row],[C35H (S) ppm]]/Table3[[#This Row],[C34H (S) ppm]])</f>
        <v/>
      </c>
      <c r="BL162" s="6" t="str">
        <f>Table3[[#This Row],[C35HHI]]</f>
        <v/>
      </c>
      <c r="BM162" s="6" t="str">
        <f>IF(SUM(Table3[[#This Row],[C31H (S) ppm]:[C35H (R) ppm]])=0,"",Table3[[#This Row],[C29H ppm]]/Table3[[#This Row],[C30H ppm]])</f>
        <v/>
      </c>
      <c r="BN162" s="6" t="str">
        <f>IF(SUM(Table3[[#This Row],[C31H (S) ppm]:[C35H (R) ppm]])=0,"",SUM(Table3[[#This Row],[C31H (S) ppm]:[C35H (R) ppm]])/Table3[[#This Row],[C30H ppm]])</f>
        <v/>
      </c>
      <c r="BO162" s="21">
        <v>0.47359415912774799</v>
      </c>
      <c r="BP162" s="21">
        <v>0.19831396073759</v>
      </c>
      <c r="BQ162" s="21">
        <v>0.32809188013466201</v>
      </c>
      <c r="BR162" s="6">
        <v>0.12803817347185301</v>
      </c>
      <c r="BS162" s="6">
        <v>0.54928058217736098</v>
      </c>
      <c r="BT162" s="6">
        <v>9.2438066690416751E-2</v>
      </c>
      <c r="BU162" s="6">
        <v>0.7387752124594229</v>
      </c>
      <c r="BV162" s="6">
        <v>0.91670732867378035</v>
      </c>
      <c r="BW162" s="6">
        <v>0.96719942893583677</v>
      </c>
      <c r="BX162" s="7">
        <v>0.4825680149704909</v>
      </c>
      <c r="BY162" s="7">
        <v>0.41744637973225851</v>
      </c>
      <c r="BZ162" s="7">
        <v>9.9985605297250618E-2</v>
      </c>
      <c r="CA162" s="21">
        <v>0.95767666497203863</v>
      </c>
      <c r="CB162" s="6">
        <v>0.8227229537125017</v>
      </c>
      <c r="CC162" s="8">
        <v>123.81306542503374</v>
      </c>
      <c r="CD162" s="8">
        <v>22.82134819081795</v>
      </c>
      <c r="CE162" s="6">
        <v>1.6522702104097455</v>
      </c>
      <c r="CF162" s="6">
        <v>2.3923444976076556</v>
      </c>
      <c r="CG162" s="6">
        <v>0.86505190311418678</v>
      </c>
      <c r="CH162" s="8">
        <v>1.1925459316975</v>
      </c>
      <c r="CI162" s="8">
        <v>6.1946576882657096</v>
      </c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</row>
    <row r="163" spans="1:115" x14ac:dyDescent="0.3">
      <c r="A163" s="1">
        <v>161</v>
      </c>
      <c r="B163" s="2" t="s">
        <v>182</v>
      </c>
      <c r="C163" s="2">
        <v>3505123941</v>
      </c>
      <c r="D163" s="2" t="s">
        <v>139</v>
      </c>
      <c r="E163" s="2" t="s">
        <v>137</v>
      </c>
      <c r="F163" s="2" t="s">
        <v>143</v>
      </c>
      <c r="G163" s="2" t="s">
        <v>276</v>
      </c>
      <c r="H163" s="2">
        <v>34.712226700000002</v>
      </c>
      <c r="I163" s="2">
        <v>-97.690404400000006</v>
      </c>
      <c r="J163" s="3">
        <v>13398</v>
      </c>
      <c r="K163" s="3">
        <v>4083.7102693212714</v>
      </c>
      <c r="L163" s="2">
        <v>47</v>
      </c>
      <c r="M163" s="3">
        <v>2140</v>
      </c>
      <c r="N163" s="5"/>
      <c r="O163" s="2">
        <v>24.9</v>
      </c>
      <c r="P163" s="6">
        <v>0.73812991552577922</v>
      </c>
      <c r="Q163" s="6">
        <v>0.65161086544535696</v>
      </c>
      <c r="R163" s="6">
        <v>1.2283082888996606</v>
      </c>
      <c r="S163" s="21">
        <v>0.435</v>
      </c>
      <c r="T163" s="21">
        <v>0.29199999999999998</v>
      </c>
      <c r="U163" s="21">
        <v>0.27300000000000002</v>
      </c>
      <c r="V163" s="8">
        <v>1.33291605830127</v>
      </c>
      <c r="W163" s="8">
        <v>1.3663404825427099</v>
      </c>
      <c r="X163" s="8">
        <v>2.96509004579227</v>
      </c>
      <c r="Y163" s="8">
        <v>2.5149536408210702</v>
      </c>
      <c r="Z163" s="8">
        <v>10.5265069914779</v>
      </c>
      <c r="AA163" s="8">
        <v>8.3803153396009407</v>
      </c>
      <c r="AB163" s="8">
        <v>10.3393926912851</v>
      </c>
      <c r="AC163" s="8">
        <v>6.9574344758647699</v>
      </c>
      <c r="AD163" s="8">
        <v>8.7075310815907692</v>
      </c>
      <c r="AE163" s="8">
        <v>10.2753552429721</v>
      </c>
      <c r="AF163" s="8">
        <v>12.988512595766901</v>
      </c>
      <c r="AG163" s="8">
        <v>16.928377556002399</v>
      </c>
      <c r="AH163" s="8">
        <v>16.575546834687401</v>
      </c>
      <c r="AI163" s="8">
        <v>13.113151336629899</v>
      </c>
      <c r="AJ163" s="8">
        <v>15.154384048832799</v>
      </c>
      <c r="AK163" s="8">
        <v>15.0266215300033</v>
      </c>
      <c r="AL163" s="8">
        <v>214.19245711747001</v>
      </c>
      <c r="AM163" s="8">
        <v>0.70222528686694297</v>
      </c>
      <c r="AN163" s="6">
        <v>2.8118687365359398</v>
      </c>
      <c r="AO163" s="6">
        <v>1.35915579321978</v>
      </c>
      <c r="AP163" s="6">
        <v>2.5563436988770598</v>
      </c>
      <c r="AQ163" s="6">
        <v>1.8670820905710499</v>
      </c>
      <c r="AR163" s="6">
        <v>4.4577873470795</v>
      </c>
      <c r="AS163" s="6">
        <v>2.4370153805571402</v>
      </c>
      <c r="AT163" s="6">
        <v>0</v>
      </c>
      <c r="AU163" s="6">
        <v>0</v>
      </c>
      <c r="AV163" s="6">
        <v>0</v>
      </c>
      <c r="AW163" s="6">
        <v>0</v>
      </c>
      <c r="AX163" s="6">
        <v>0</v>
      </c>
      <c r="AY163" s="6">
        <v>0</v>
      </c>
      <c r="AZ163" s="6">
        <v>0</v>
      </c>
      <c r="BA163" s="6">
        <v>0</v>
      </c>
      <c r="BB163" s="6">
        <v>0</v>
      </c>
      <c r="BC163" s="6">
        <v>0</v>
      </c>
      <c r="BD163" s="6">
        <f>IF(Table3[[#This Row],[C26TT(S) ppm]]=0,"",Table3[[#This Row],[C24TET ppm]]/Table3[[#This Row],[C26TT(S) ppm]])</f>
        <v>0.10093164215961377</v>
      </c>
      <c r="BE163" s="22">
        <f t="shared" ref="BE163:BE173" si="5">IF(SUM(V163:AL163,AN163:BC163)=0,"",SUM(V163:AL163)/SUM(V163:AL163,AN163:BC163))</f>
        <v>0.95954056489808448</v>
      </c>
      <c r="BF163" s="6" t="str">
        <f>IF(SUM(Table3[[#This Row],[C31H (S) ppm]:[C35H (R) ppm]])=0,"",SUM(Table3[[#This Row],[C31H (S) ppm]:[C31H (R) ppm]])/SUM(Table3[[#This Row],[C31H (S) ppm]:[C35H (R) ppm]]))</f>
        <v/>
      </c>
      <c r="BG163" s="6" t="str">
        <f>IF(SUM(Table3[[#This Row],[C31H (S) ppm]:[C35H (R) ppm]])=0,"",SUM(Table3[[#This Row],[C32H (S) ppm]:[C32H (R) ppm]])/SUM(Table3[[#This Row],[C31H (S) ppm]:[C35H (R) ppm]]))</f>
        <v/>
      </c>
      <c r="BH163" s="6" t="str">
        <f>IF(SUM(Table3[[#This Row],[C31H (S) ppm]:[C35H (R) ppm]])=0,"",SUM(Table3[[#This Row],[C33H (S) ppm]:[C33H (R) ppm]])/SUM(Table3[[#This Row],[C31H (S) ppm]:[C35H (R) ppm]]))</f>
        <v/>
      </c>
      <c r="BI163" s="6" t="str">
        <f>IF(SUM(Table3[[#This Row],[C31H (S) ppm]:[C35H (R) ppm]])=0,"",SUM(Table3[[#This Row],[C34H (S) ppm]:[C34H (R) ppm]])/SUM(Table3[[#This Row],[C31H (S) ppm]:[C35H (R) ppm]]))</f>
        <v/>
      </c>
      <c r="BJ163" s="6" t="str">
        <f>IF(SUM(Table3[[#This Row],[C31H (S) ppm]:[C35H (R) ppm]])=0,"",SUM(Table3[[#This Row],[C35H (S) ppm]:[C35H (R) ppm]])/SUM(Table3[[#This Row],[C31H (S) ppm]:[C35H (R) ppm]]))</f>
        <v/>
      </c>
      <c r="BK163" s="6" t="str">
        <f>IF(Table3[[#This Row],[C34H (S) ppm]]=0,"",Table3[[#This Row],[C35H (S) ppm]]/Table3[[#This Row],[C34H (S) ppm]])</f>
        <v/>
      </c>
      <c r="BL163" s="6" t="str">
        <f>Table3[[#This Row],[C35HHI]]</f>
        <v/>
      </c>
      <c r="BM163" s="6" t="str">
        <f>IF(SUM(Table3[[#This Row],[C31H (S) ppm]:[C35H (R) ppm]])=0,"",Table3[[#This Row],[C29H ppm]]/Table3[[#This Row],[C30H ppm]])</f>
        <v/>
      </c>
      <c r="BN163" s="6" t="str">
        <f>IF(SUM(Table3[[#This Row],[C31H (S) ppm]:[C35H (R) ppm]])=0,"",SUM(Table3[[#This Row],[C31H (S) ppm]:[C35H (R) ppm]])/Table3[[#This Row],[C30H ppm]])</f>
        <v/>
      </c>
      <c r="BO163" s="21">
        <v>0.32951854775059197</v>
      </c>
      <c r="BP163" s="21">
        <v>0.27398804825797701</v>
      </c>
      <c r="BQ163" s="21">
        <v>0.39649340399143101</v>
      </c>
      <c r="BR163" s="6">
        <v>0.14823529411764699</v>
      </c>
      <c r="BS163" s="6">
        <v>0.53950981257234198</v>
      </c>
      <c r="BT163" s="6">
        <v>8.7526112999303254E-2</v>
      </c>
      <c r="BU163" s="6">
        <v>0.78628824369317341</v>
      </c>
      <c r="BV163" s="6">
        <v>0.96171611147883262</v>
      </c>
      <c r="BW163" s="6">
        <v>0.95182016327841146</v>
      </c>
      <c r="BX163" s="7">
        <v>0.5318324414098542</v>
      </c>
      <c r="BY163" s="7">
        <v>0.35855323860490862</v>
      </c>
      <c r="BZ163" s="7">
        <v>0.10961431998523713</v>
      </c>
      <c r="CA163" s="21">
        <v>1.0016310996330027</v>
      </c>
      <c r="CB163" s="6">
        <v>0.90231665928877081</v>
      </c>
      <c r="CC163" s="8">
        <v>128.43401573521399</v>
      </c>
      <c r="CD163" s="8">
        <v>20.507523898555529</v>
      </c>
      <c r="CE163" s="6">
        <v>1.5117260787992497</v>
      </c>
      <c r="CF163" s="6">
        <v>2.2242027800490596</v>
      </c>
      <c r="CG163" s="6">
        <v>0.67418459403192221</v>
      </c>
      <c r="CH163" s="8">
        <v>0.86200652985290505</v>
      </c>
      <c r="CI163" s="8">
        <v>6.4228777370658303</v>
      </c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</row>
    <row r="164" spans="1:115" x14ac:dyDescent="0.3">
      <c r="A164" s="1">
        <v>162</v>
      </c>
      <c r="B164" s="2" t="s">
        <v>183</v>
      </c>
      <c r="C164" s="2">
        <v>3505124050</v>
      </c>
      <c r="D164" s="2" t="s">
        <v>139</v>
      </c>
      <c r="E164" s="2" t="s">
        <v>137</v>
      </c>
      <c r="F164" s="2" t="s">
        <v>143</v>
      </c>
      <c r="G164" s="2" t="s">
        <v>276</v>
      </c>
      <c r="H164" s="2">
        <v>34.704013099999997</v>
      </c>
      <c r="I164" s="2">
        <v>-97.765876199999994</v>
      </c>
      <c r="J164" s="3">
        <v>15760</v>
      </c>
      <c r="K164" s="3">
        <v>4803.6478462832692</v>
      </c>
      <c r="L164" s="2">
        <v>51</v>
      </c>
      <c r="M164" s="3">
        <v>1255433</v>
      </c>
      <c r="N164" s="5">
        <v>-27.32</v>
      </c>
      <c r="O164" s="2">
        <v>9.1</v>
      </c>
      <c r="P164" s="6">
        <v>0.88798607080673242</v>
      </c>
      <c r="Q164" s="6">
        <v>0.72235481304693716</v>
      </c>
      <c r="R164" s="6">
        <v>1.6850220264317182</v>
      </c>
      <c r="S164" s="21">
        <v>0.26700000000000002</v>
      </c>
      <c r="T164" s="21">
        <v>0.51800000000000002</v>
      </c>
      <c r="U164" s="21">
        <v>0.215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v>0</v>
      </c>
      <c r="AD164" s="8">
        <v>0</v>
      </c>
      <c r="AE164" s="8">
        <v>0</v>
      </c>
      <c r="AF164" s="8">
        <v>0</v>
      </c>
      <c r="AG164" s="8">
        <v>0</v>
      </c>
      <c r="AH164" s="8">
        <v>0</v>
      </c>
      <c r="AI164" s="8">
        <v>0</v>
      </c>
      <c r="AJ164" s="8">
        <v>0</v>
      </c>
      <c r="AK164" s="8">
        <v>0</v>
      </c>
      <c r="AL164" s="8">
        <v>0</v>
      </c>
      <c r="AM164" s="8">
        <v>0</v>
      </c>
      <c r="AN164" s="6">
        <v>0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0</v>
      </c>
      <c r="BB164" s="6">
        <v>0</v>
      </c>
      <c r="BC164" s="6">
        <v>0</v>
      </c>
      <c r="BD164" s="6" t="str">
        <f>IF(Table3[[#This Row],[C26TT(S) ppm]]=0,"",Table3[[#This Row],[C24TET ppm]]/Table3[[#This Row],[C26TT(S) ppm]])</f>
        <v/>
      </c>
      <c r="BE164" s="22" t="str">
        <f t="shared" si="5"/>
        <v/>
      </c>
      <c r="BF164" s="6" t="str">
        <f>IF(SUM(Table3[[#This Row],[C31H (S) ppm]:[C35H (R) ppm]])=0,"",SUM(Table3[[#This Row],[C31H (S) ppm]:[C31H (R) ppm]])/SUM(Table3[[#This Row],[C31H (S) ppm]:[C35H (R) ppm]]))</f>
        <v/>
      </c>
      <c r="BG164" s="6" t="str">
        <f>IF(SUM(Table3[[#This Row],[C31H (S) ppm]:[C35H (R) ppm]])=0,"",SUM(Table3[[#This Row],[C32H (S) ppm]:[C32H (R) ppm]])/SUM(Table3[[#This Row],[C31H (S) ppm]:[C35H (R) ppm]]))</f>
        <v/>
      </c>
      <c r="BH164" s="6" t="str">
        <f>IF(SUM(Table3[[#This Row],[C31H (S) ppm]:[C35H (R) ppm]])=0,"",SUM(Table3[[#This Row],[C33H (S) ppm]:[C33H (R) ppm]])/SUM(Table3[[#This Row],[C31H (S) ppm]:[C35H (R) ppm]]))</f>
        <v/>
      </c>
      <c r="BI164" s="6" t="str">
        <f>IF(SUM(Table3[[#This Row],[C31H (S) ppm]:[C35H (R) ppm]])=0,"",SUM(Table3[[#This Row],[C34H (S) ppm]:[C34H (R) ppm]])/SUM(Table3[[#This Row],[C31H (S) ppm]:[C35H (R) ppm]]))</f>
        <v/>
      </c>
      <c r="BJ164" s="6" t="str">
        <f>IF(SUM(Table3[[#This Row],[C31H (S) ppm]:[C35H (R) ppm]])=0,"",SUM(Table3[[#This Row],[C35H (S) ppm]:[C35H (R) ppm]])/SUM(Table3[[#This Row],[C31H (S) ppm]:[C35H (R) ppm]]))</f>
        <v/>
      </c>
      <c r="BK164" s="6" t="str">
        <f>IF(Table3[[#This Row],[C34H (S) ppm]]=0,"",Table3[[#This Row],[C35H (S) ppm]]/Table3[[#This Row],[C34H (S) ppm]])</f>
        <v/>
      </c>
      <c r="BL164" s="6" t="str">
        <f>Table3[[#This Row],[C35HHI]]</f>
        <v/>
      </c>
      <c r="BM164" s="6" t="str">
        <f>IF(SUM(Table3[[#This Row],[C31H (S) ppm]:[C35H (R) ppm]])=0,"",Table3[[#This Row],[C29H ppm]]/Table3[[#This Row],[C30H ppm]])</f>
        <v/>
      </c>
      <c r="BN164" s="6" t="str">
        <f>IF(SUM(Table3[[#This Row],[C31H (S) ppm]:[C35H (R) ppm]])=0,"",SUM(Table3[[#This Row],[C31H (S) ppm]:[C35H (R) ppm]])/Table3[[#This Row],[C30H ppm]])</f>
        <v/>
      </c>
      <c r="BO164" s="21"/>
      <c r="BP164" s="21"/>
      <c r="BQ164" s="21"/>
      <c r="BR164" s="6"/>
      <c r="BS164" s="6"/>
      <c r="BT164" s="6">
        <v>3.4691177032391302E-2</v>
      </c>
      <c r="BU164" s="6">
        <v>0.89536416749764103</v>
      </c>
      <c r="BV164" s="6">
        <v>1.0996130489614329</v>
      </c>
      <c r="BW164" s="6">
        <v>0.98694357920556863</v>
      </c>
      <c r="BX164" s="7">
        <v>0.35992660360779449</v>
      </c>
      <c r="BY164" s="7">
        <v>0.17038817387708688</v>
      </c>
      <c r="BZ164" s="7">
        <v>0.46968522251511863</v>
      </c>
      <c r="CA164" s="21">
        <v>1.10481133958874</v>
      </c>
      <c r="CB164" s="6">
        <v>1.0370789057200995</v>
      </c>
      <c r="CC164" s="8">
        <v>132.80031044586403</v>
      </c>
      <c r="CD164" s="8">
        <v>17.789590135182536</v>
      </c>
      <c r="CE164" s="6">
        <v>5.1960784313725501</v>
      </c>
      <c r="CF164" s="6">
        <v>1.4373228689775452</v>
      </c>
      <c r="CG164" s="6">
        <v>0.47339699863574347</v>
      </c>
      <c r="CH164" s="8">
        <v>0</v>
      </c>
      <c r="CI164" s="8">
        <v>44.338357739209599</v>
      </c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</row>
    <row r="165" spans="1:115" x14ac:dyDescent="0.3">
      <c r="A165" s="1">
        <v>163</v>
      </c>
      <c r="B165" s="2" t="s">
        <v>184</v>
      </c>
      <c r="C165" s="2">
        <v>3513727476</v>
      </c>
      <c r="D165" s="2" t="s">
        <v>185</v>
      </c>
      <c r="E165" s="2" t="s">
        <v>137</v>
      </c>
      <c r="F165" s="2" t="s">
        <v>143</v>
      </c>
      <c r="G165" s="2" t="s">
        <v>276</v>
      </c>
      <c r="H165" s="2">
        <v>34.667675600000003</v>
      </c>
      <c r="I165" s="2">
        <v>-97.737654000000006</v>
      </c>
      <c r="J165" s="3">
        <v>14235</v>
      </c>
      <c r="K165" s="3">
        <v>4338.8278611575088</v>
      </c>
      <c r="L165" s="2">
        <v>51</v>
      </c>
      <c r="M165" s="3">
        <v>15120</v>
      </c>
      <c r="N165" s="5">
        <v>-30.19</v>
      </c>
      <c r="O165" s="2">
        <v>11.9</v>
      </c>
      <c r="P165" s="6">
        <v>0.62907465825446907</v>
      </c>
      <c r="Q165" s="6">
        <v>0.60396673064619322</v>
      </c>
      <c r="R165" s="6">
        <v>1.267478813559322</v>
      </c>
      <c r="S165" s="21">
        <v>0.36899999999999999</v>
      </c>
      <c r="T165" s="21">
        <v>0.36499999999999999</v>
      </c>
      <c r="U165" s="21">
        <v>0.26600000000000001</v>
      </c>
      <c r="V165" s="8">
        <v>1.3141323031119301</v>
      </c>
      <c r="W165" s="8">
        <v>1.9884815183319</v>
      </c>
      <c r="X165" s="8">
        <v>2.4171510543710499</v>
      </c>
      <c r="Y165" s="8">
        <v>1.28898203842524</v>
      </c>
      <c r="Z165" s="8">
        <v>5.2367063437291304</v>
      </c>
      <c r="AA165" s="8">
        <v>4.1900588753884502</v>
      </c>
      <c r="AB165" s="8">
        <v>3.9504499497526999</v>
      </c>
      <c r="AC165" s="8">
        <v>2.21793122374938</v>
      </c>
      <c r="AD165" s="8">
        <v>3.1062435282004501</v>
      </c>
      <c r="AE165" s="8">
        <v>3.2285258496081499</v>
      </c>
      <c r="AF165" s="8">
        <v>4.5540563022332599</v>
      </c>
      <c r="AG165" s="8">
        <v>4.3910132070229899</v>
      </c>
      <c r="AH165" s="8">
        <v>3.4293562883131998</v>
      </c>
      <c r="AI165" s="8">
        <v>4.2710848512756199</v>
      </c>
      <c r="AJ165" s="8">
        <v>3.7839378525166798</v>
      </c>
      <c r="AK165" s="8">
        <v>4.03147592563987</v>
      </c>
      <c r="AL165" s="8">
        <v>24.322536024760101</v>
      </c>
      <c r="AM165" s="8">
        <v>0.378245113736279</v>
      </c>
      <c r="AN165" s="6">
        <v>0.56941190394102104</v>
      </c>
      <c r="AO165" s="6">
        <v>0.45902330376446598</v>
      </c>
      <c r="AP165" s="6">
        <v>0.92981643583058404</v>
      </c>
      <c r="AQ165" s="6">
        <v>0.396333481441977</v>
      </c>
      <c r="AR165" s="6">
        <v>1.3869813456526801</v>
      </c>
      <c r="AS165" s="6">
        <v>1.3325923496061001</v>
      </c>
      <c r="AT165" s="6">
        <v>0</v>
      </c>
      <c r="AU165" s="6">
        <v>0</v>
      </c>
      <c r="AV165" s="6">
        <v>0</v>
      </c>
      <c r="AW165" s="6">
        <v>0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f>IF(Table3[[#This Row],[C26TT(S) ppm]]=0,"",Table3[[#This Row],[C24TET ppm]]/Table3[[#This Row],[C26TT(S) ppm]])</f>
        <v>0.17053960451346242</v>
      </c>
      <c r="BE165" s="22">
        <f t="shared" si="5"/>
        <v>0.93871513671480444</v>
      </c>
      <c r="BF165" s="6" t="str">
        <f>IF(SUM(Table3[[#This Row],[C31H (S) ppm]:[C35H (R) ppm]])=0,"",SUM(Table3[[#This Row],[C31H (S) ppm]:[C31H (R) ppm]])/SUM(Table3[[#This Row],[C31H (S) ppm]:[C35H (R) ppm]]))</f>
        <v/>
      </c>
      <c r="BG165" s="6" t="str">
        <f>IF(SUM(Table3[[#This Row],[C31H (S) ppm]:[C35H (R) ppm]])=0,"",SUM(Table3[[#This Row],[C32H (S) ppm]:[C32H (R) ppm]])/SUM(Table3[[#This Row],[C31H (S) ppm]:[C35H (R) ppm]]))</f>
        <v/>
      </c>
      <c r="BH165" s="6" t="str">
        <f>IF(SUM(Table3[[#This Row],[C31H (S) ppm]:[C35H (R) ppm]])=0,"",SUM(Table3[[#This Row],[C33H (S) ppm]:[C33H (R) ppm]])/SUM(Table3[[#This Row],[C31H (S) ppm]:[C35H (R) ppm]]))</f>
        <v/>
      </c>
      <c r="BI165" s="6" t="str">
        <f>IF(SUM(Table3[[#This Row],[C31H (S) ppm]:[C35H (R) ppm]])=0,"",SUM(Table3[[#This Row],[C34H (S) ppm]:[C34H (R) ppm]])/SUM(Table3[[#This Row],[C31H (S) ppm]:[C35H (R) ppm]]))</f>
        <v/>
      </c>
      <c r="BJ165" s="6" t="str">
        <f>IF(SUM(Table3[[#This Row],[C31H (S) ppm]:[C35H (R) ppm]])=0,"",SUM(Table3[[#This Row],[C35H (S) ppm]:[C35H (R) ppm]])/SUM(Table3[[#This Row],[C31H (S) ppm]:[C35H (R) ppm]]))</f>
        <v/>
      </c>
      <c r="BK165" s="6" t="str">
        <f>IF(Table3[[#This Row],[C34H (S) ppm]]=0,"",Table3[[#This Row],[C35H (S) ppm]]/Table3[[#This Row],[C34H (S) ppm]])</f>
        <v/>
      </c>
      <c r="BL165" s="6" t="str">
        <f>Table3[[#This Row],[C35HHI]]</f>
        <v/>
      </c>
      <c r="BM165" s="6" t="str">
        <f>IF(SUM(Table3[[#This Row],[C31H (S) ppm]:[C35H (R) ppm]])=0,"",Table3[[#This Row],[C29H ppm]]/Table3[[#This Row],[C30H ppm]])</f>
        <v/>
      </c>
      <c r="BN165" s="6" t="str">
        <f>IF(SUM(Table3[[#This Row],[C31H (S) ppm]:[C35H (R) ppm]])=0,"",SUM(Table3[[#This Row],[C31H (S) ppm]:[C35H (R) ppm]])/Table3[[#This Row],[C30H ppm]])</f>
        <v/>
      </c>
      <c r="BO165" s="21"/>
      <c r="BP165" s="21"/>
      <c r="BQ165" s="21"/>
      <c r="BR165" s="6"/>
      <c r="BS165" s="6">
        <v>0.67357421026018605</v>
      </c>
      <c r="BT165" s="6">
        <v>1.4078714006039293E-2</v>
      </c>
      <c r="BU165" s="6">
        <v>0.84045359714651036</v>
      </c>
      <c r="BV165" s="6">
        <v>1.0040674400208882</v>
      </c>
      <c r="BW165" s="6">
        <v>0.97849408064178678</v>
      </c>
      <c r="BX165" s="7">
        <v>0.47905731760202169</v>
      </c>
      <c r="BY165" s="7">
        <v>0.36612683743812902</v>
      </c>
      <c r="BZ165" s="7">
        <v>0.15481584495984926</v>
      </c>
      <c r="CA165" s="21">
        <v>1.0396731929927867</v>
      </c>
      <c r="CB165" s="6">
        <v>0.96775506880547191</v>
      </c>
      <c r="CC165" s="8">
        <v>131.89590762361561</v>
      </c>
      <c r="CD165" s="8">
        <v>22.26020547322484</v>
      </c>
      <c r="CE165" s="6">
        <v>2.1826228323699426</v>
      </c>
      <c r="CF165" s="6">
        <v>2.06007572570467</v>
      </c>
      <c r="CG165" s="6">
        <v>0.76426520164814593</v>
      </c>
      <c r="CH165" s="8">
        <v>0</v>
      </c>
      <c r="CI165" s="8">
        <v>8.1801710403379193</v>
      </c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</row>
    <row r="166" spans="1:115" x14ac:dyDescent="0.3">
      <c r="A166" s="1">
        <v>164</v>
      </c>
      <c r="B166" s="2" t="s">
        <v>186</v>
      </c>
      <c r="C166" s="2">
        <v>3513727383</v>
      </c>
      <c r="D166" s="2" t="s">
        <v>185</v>
      </c>
      <c r="E166" s="2" t="s">
        <v>137</v>
      </c>
      <c r="F166" s="2" t="s">
        <v>143</v>
      </c>
      <c r="G166" s="2" t="s">
        <v>276</v>
      </c>
      <c r="H166" s="2">
        <v>34.667214999999999</v>
      </c>
      <c r="I166" s="2">
        <v>-97.648639599999996</v>
      </c>
      <c r="J166" s="3">
        <v>13521</v>
      </c>
      <c r="K166" s="3">
        <v>4121.2006681215789</v>
      </c>
      <c r="L166" s="2">
        <v>47</v>
      </c>
      <c r="M166" s="2">
        <v>54</v>
      </c>
      <c r="N166" s="5"/>
      <c r="O166" s="2">
        <v>13.9</v>
      </c>
      <c r="P166" s="6">
        <v>0.8162467419635101</v>
      </c>
      <c r="Q166" s="6">
        <v>0.72018140589569168</v>
      </c>
      <c r="R166" s="6">
        <v>1.1832493702770781</v>
      </c>
      <c r="S166" s="21">
        <v>0.42699999999999999</v>
      </c>
      <c r="T166" s="21">
        <v>0.25800000000000001</v>
      </c>
      <c r="U166" s="21">
        <v>0.315</v>
      </c>
      <c r="V166" s="8">
        <v>1.32160237239597</v>
      </c>
      <c r="W166" s="8">
        <v>0.993408127164085</v>
      </c>
      <c r="X166" s="8">
        <v>4.4589187220261097</v>
      </c>
      <c r="Y166" s="8">
        <v>2.98651247291351</v>
      </c>
      <c r="Z166" s="8">
        <v>12.5494860333073</v>
      </c>
      <c r="AA166" s="8">
        <v>9.2814435725511508</v>
      </c>
      <c r="AB166" s="8">
        <v>11.932701487058001</v>
      </c>
      <c r="AC166" s="8">
        <v>9.1124373259308999</v>
      </c>
      <c r="AD166" s="8">
        <v>10.250802507963799</v>
      </c>
      <c r="AE166" s="8">
        <v>16.397246396145299</v>
      </c>
      <c r="AF166" s="8">
        <v>18.099112823436801</v>
      </c>
      <c r="AG166" s="8">
        <v>18.9326710476291</v>
      </c>
      <c r="AH166" s="8">
        <v>18.318092849247002</v>
      </c>
      <c r="AI166" s="8">
        <v>17.4327957675711</v>
      </c>
      <c r="AJ166" s="8">
        <v>17.8465963100466</v>
      </c>
      <c r="AK166" s="8">
        <v>17.563963148270499</v>
      </c>
      <c r="AL166" s="8">
        <v>221.5746909019</v>
      </c>
      <c r="AM166" s="8">
        <v>0.19371734273183</v>
      </c>
      <c r="AN166" s="6">
        <v>2.5179945033337301</v>
      </c>
      <c r="AO166" s="6">
        <v>1.60401489938543</v>
      </c>
      <c r="AP166" s="6">
        <v>1.89966551357752</v>
      </c>
      <c r="AQ166" s="6">
        <v>1.1656135781916399</v>
      </c>
      <c r="AR166" s="6">
        <v>3.7324786867817501</v>
      </c>
      <c r="AS166" s="6">
        <v>1.38724122144235</v>
      </c>
      <c r="AT166" s="6">
        <v>0</v>
      </c>
      <c r="AU166" s="6">
        <v>0</v>
      </c>
      <c r="AV166" s="6">
        <v>0</v>
      </c>
      <c r="AW166" s="6">
        <v>0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0</v>
      </c>
      <c r="BD166" s="6">
        <f>IF(Table3[[#This Row],[C26TT(S) ppm]]=0,"",Table3[[#This Row],[C24TET ppm]]/Table3[[#This Row],[C26TT(S) ppm]])</f>
        <v>2.1258565167913558E-2</v>
      </c>
      <c r="BE166" s="22">
        <f t="shared" si="5"/>
        <v>0.97079214142091141</v>
      </c>
      <c r="BF166" s="6" t="str">
        <f>IF(SUM(Table3[[#This Row],[C31H (S) ppm]:[C35H (R) ppm]])=0,"",SUM(Table3[[#This Row],[C31H (S) ppm]:[C31H (R) ppm]])/SUM(Table3[[#This Row],[C31H (S) ppm]:[C35H (R) ppm]]))</f>
        <v/>
      </c>
      <c r="BG166" s="6" t="str">
        <f>IF(SUM(Table3[[#This Row],[C31H (S) ppm]:[C35H (R) ppm]])=0,"",SUM(Table3[[#This Row],[C32H (S) ppm]:[C32H (R) ppm]])/SUM(Table3[[#This Row],[C31H (S) ppm]:[C35H (R) ppm]]))</f>
        <v/>
      </c>
      <c r="BH166" s="6" t="str">
        <f>IF(SUM(Table3[[#This Row],[C31H (S) ppm]:[C35H (R) ppm]])=0,"",SUM(Table3[[#This Row],[C33H (S) ppm]:[C33H (R) ppm]])/SUM(Table3[[#This Row],[C31H (S) ppm]:[C35H (R) ppm]]))</f>
        <v/>
      </c>
      <c r="BI166" s="6" t="str">
        <f>IF(SUM(Table3[[#This Row],[C31H (S) ppm]:[C35H (R) ppm]])=0,"",SUM(Table3[[#This Row],[C34H (S) ppm]:[C34H (R) ppm]])/SUM(Table3[[#This Row],[C31H (S) ppm]:[C35H (R) ppm]]))</f>
        <v/>
      </c>
      <c r="BJ166" s="6" t="str">
        <f>IF(SUM(Table3[[#This Row],[C31H (S) ppm]:[C35H (R) ppm]])=0,"",SUM(Table3[[#This Row],[C35H (S) ppm]:[C35H (R) ppm]])/SUM(Table3[[#This Row],[C31H (S) ppm]:[C35H (R) ppm]]))</f>
        <v/>
      </c>
      <c r="BK166" s="6" t="str">
        <f>IF(Table3[[#This Row],[C34H (S) ppm]]=0,"",Table3[[#This Row],[C35H (S) ppm]]/Table3[[#This Row],[C34H (S) ppm]])</f>
        <v/>
      </c>
      <c r="BL166" s="6" t="str">
        <f>Table3[[#This Row],[C35HHI]]</f>
        <v/>
      </c>
      <c r="BM166" s="6" t="str">
        <f>IF(SUM(Table3[[#This Row],[C31H (S) ppm]:[C35H (R) ppm]])=0,"",Table3[[#This Row],[C29H ppm]]/Table3[[#This Row],[C30H ppm]])</f>
        <v/>
      </c>
      <c r="BN166" s="6" t="str">
        <f>IF(SUM(Table3[[#This Row],[C31H (S) ppm]:[C35H (R) ppm]])=0,"",SUM(Table3[[#This Row],[C31H (S) ppm]:[C35H (R) ppm]])/Table3[[#This Row],[C30H ppm]])</f>
        <v/>
      </c>
      <c r="BO166" s="21">
        <v>0.47706422018348599</v>
      </c>
      <c r="BP166" s="21">
        <v>0.172552941987998</v>
      </c>
      <c r="BQ166" s="21">
        <v>0.35038283782851598</v>
      </c>
      <c r="BR166" s="6">
        <v>8.9155566725307903E-2</v>
      </c>
      <c r="BS166" s="6">
        <v>0.62599441151199697</v>
      </c>
      <c r="BT166" s="6">
        <v>7.6955332793378906E-2</v>
      </c>
      <c r="BU166" s="6">
        <v>0.72261785005057233</v>
      </c>
      <c r="BV166" s="6">
        <v>0.89306391249274064</v>
      </c>
      <c r="BW166" s="6">
        <v>0.97313527916579357</v>
      </c>
      <c r="BX166" s="7">
        <v>0.51448664531201072</v>
      </c>
      <c r="BY166" s="7">
        <v>0.37409985308638999</v>
      </c>
      <c r="BZ166" s="7">
        <v>0.11141350160159919</v>
      </c>
      <c r="CA166" s="21">
        <v>1.0134466573639478</v>
      </c>
      <c r="CB166" s="6">
        <v>0.88899482429855625</v>
      </c>
      <c r="CC166" s="8">
        <v>125.08787957805137</v>
      </c>
      <c r="CD166" s="8">
        <v>21.311655347465184</v>
      </c>
      <c r="CE166" s="6">
        <v>1.4114593934459598</v>
      </c>
      <c r="CF166" s="6">
        <v>2.3798069557223838</v>
      </c>
      <c r="CG166" s="6">
        <v>0.72713229098399035</v>
      </c>
      <c r="CH166" s="8">
        <v>0.76957413604627001</v>
      </c>
      <c r="CI166" s="8">
        <v>3.9647710434002899</v>
      </c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</row>
    <row r="167" spans="1:115" x14ac:dyDescent="0.3">
      <c r="A167" s="1">
        <v>165</v>
      </c>
      <c r="B167" s="2" t="s">
        <v>187</v>
      </c>
      <c r="C167" s="2">
        <v>3513727413</v>
      </c>
      <c r="D167" s="2" t="s">
        <v>185</v>
      </c>
      <c r="E167" s="2" t="s">
        <v>137</v>
      </c>
      <c r="F167" s="2" t="s">
        <v>143</v>
      </c>
      <c r="G167" s="2" t="s">
        <v>276</v>
      </c>
      <c r="H167" s="2">
        <v>34.665086600000002</v>
      </c>
      <c r="I167" s="2">
        <v>-97.6297639</v>
      </c>
      <c r="J167" s="3">
        <v>13130</v>
      </c>
      <c r="K167" s="3">
        <v>4002.023871935236</v>
      </c>
      <c r="L167" s="2">
        <v>45</v>
      </c>
      <c r="M167" s="2">
        <v>999</v>
      </c>
      <c r="N167" s="5"/>
      <c r="O167" s="2">
        <v>12.4</v>
      </c>
      <c r="P167" s="6">
        <v>0.74443186107965276</v>
      </c>
      <c r="Q167" s="6">
        <v>0.70954356846473032</v>
      </c>
      <c r="R167" s="6">
        <v>0.96101364522417154</v>
      </c>
      <c r="S167" s="21">
        <v>0.44600000000000001</v>
      </c>
      <c r="T167" s="21">
        <v>0.21099999999999999</v>
      </c>
      <c r="U167" s="21">
        <v>0.34200000000000003</v>
      </c>
      <c r="V167" s="8">
        <v>2.55790473767266</v>
      </c>
      <c r="W167" s="8">
        <v>3.4795731051923302</v>
      </c>
      <c r="X167" s="8">
        <v>7.8455166404248597</v>
      </c>
      <c r="Y167" s="8">
        <v>3.7733399507193601</v>
      </c>
      <c r="Z167" s="8">
        <v>23.408750342758101</v>
      </c>
      <c r="AA167" s="8">
        <v>22.184610218300499</v>
      </c>
      <c r="AB167" s="8">
        <v>22.882438006682001</v>
      </c>
      <c r="AC167" s="8">
        <v>18.470865430317499</v>
      </c>
      <c r="AD167" s="8">
        <v>20.174445290946199</v>
      </c>
      <c r="AE167" s="8">
        <v>28.4152223044475</v>
      </c>
      <c r="AF167" s="8">
        <v>32.222425317138999</v>
      </c>
      <c r="AG167" s="8">
        <v>32.526236291217103</v>
      </c>
      <c r="AH167" s="8">
        <v>30.8085946506169</v>
      </c>
      <c r="AI167" s="8">
        <v>29.025714003618301</v>
      </c>
      <c r="AJ167" s="8">
        <v>29.753674177653</v>
      </c>
      <c r="AK167" s="8">
        <v>28.141830691123999</v>
      </c>
      <c r="AL167" s="8">
        <v>344.857405473271</v>
      </c>
      <c r="AM167" s="8">
        <v>1.22873172608098</v>
      </c>
      <c r="AN167" s="6">
        <v>5.3966624413066802</v>
      </c>
      <c r="AO167" s="6">
        <v>2.61826516734624</v>
      </c>
      <c r="AP167" s="6">
        <v>1.7101802879623</v>
      </c>
      <c r="AQ167" s="6">
        <v>1.1545964915373601</v>
      </c>
      <c r="AR167" s="6">
        <v>7.7076729333573102</v>
      </c>
      <c r="AS167" s="6">
        <v>3.57446620540816</v>
      </c>
      <c r="AT167" s="6">
        <v>0</v>
      </c>
      <c r="AU167" s="6">
        <v>0</v>
      </c>
      <c r="AV167" s="6">
        <v>0</v>
      </c>
      <c r="AW167" s="6">
        <v>0</v>
      </c>
      <c r="AX167" s="6">
        <v>0</v>
      </c>
      <c r="AY167" s="6">
        <v>0</v>
      </c>
      <c r="AZ167" s="6">
        <v>0</v>
      </c>
      <c r="BA167" s="6">
        <v>0</v>
      </c>
      <c r="BB167" s="6">
        <v>0</v>
      </c>
      <c r="BC167" s="6">
        <v>0</v>
      </c>
      <c r="BD167" s="6">
        <f>IF(Table3[[#This Row],[C26TT(S) ppm]]=0,"",Table3[[#This Row],[C24TET ppm]]/Table3[[#This Row],[C26TT(S) ppm]])</f>
        <v>6.6522693845420922E-2</v>
      </c>
      <c r="BE167" s="22">
        <f t="shared" si="5"/>
        <v>0.96846143929490336</v>
      </c>
      <c r="BF167" s="6" t="str">
        <f>IF(SUM(Table3[[#This Row],[C31H (S) ppm]:[C35H (R) ppm]])=0,"",SUM(Table3[[#This Row],[C31H (S) ppm]:[C31H (R) ppm]])/SUM(Table3[[#This Row],[C31H (S) ppm]:[C35H (R) ppm]]))</f>
        <v/>
      </c>
      <c r="BG167" s="6" t="str">
        <f>IF(SUM(Table3[[#This Row],[C31H (S) ppm]:[C35H (R) ppm]])=0,"",SUM(Table3[[#This Row],[C32H (S) ppm]:[C32H (R) ppm]])/SUM(Table3[[#This Row],[C31H (S) ppm]:[C35H (R) ppm]]))</f>
        <v/>
      </c>
      <c r="BH167" s="6" t="str">
        <f>IF(SUM(Table3[[#This Row],[C31H (S) ppm]:[C35H (R) ppm]])=0,"",SUM(Table3[[#This Row],[C33H (S) ppm]:[C33H (R) ppm]])/SUM(Table3[[#This Row],[C31H (S) ppm]:[C35H (R) ppm]]))</f>
        <v/>
      </c>
      <c r="BI167" s="6" t="str">
        <f>IF(SUM(Table3[[#This Row],[C31H (S) ppm]:[C35H (R) ppm]])=0,"",SUM(Table3[[#This Row],[C34H (S) ppm]:[C34H (R) ppm]])/SUM(Table3[[#This Row],[C31H (S) ppm]:[C35H (R) ppm]]))</f>
        <v/>
      </c>
      <c r="BJ167" s="6" t="str">
        <f>IF(SUM(Table3[[#This Row],[C31H (S) ppm]:[C35H (R) ppm]])=0,"",SUM(Table3[[#This Row],[C35H (S) ppm]:[C35H (R) ppm]])/SUM(Table3[[#This Row],[C31H (S) ppm]:[C35H (R) ppm]]))</f>
        <v/>
      </c>
      <c r="BK167" s="6" t="str">
        <f>IF(Table3[[#This Row],[C34H (S) ppm]]=0,"",Table3[[#This Row],[C35H (S) ppm]]/Table3[[#This Row],[C34H (S) ppm]])</f>
        <v/>
      </c>
      <c r="BL167" s="6" t="str">
        <f>Table3[[#This Row],[C35HHI]]</f>
        <v/>
      </c>
      <c r="BM167" s="6" t="str">
        <f>IF(SUM(Table3[[#This Row],[C31H (S) ppm]:[C35H (R) ppm]])=0,"",Table3[[#This Row],[C29H ppm]]/Table3[[#This Row],[C30H ppm]])</f>
        <v/>
      </c>
      <c r="BN167" s="6" t="str">
        <f>IF(SUM(Table3[[#This Row],[C31H (S) ppm]:[C35H (R) ppm]])=0,"",SUM(Table3[[#This Row],[C31H (S) ppm]:[C35H (R) ppm]])/Table3[[#This Row],[C30H ppm]])</f>
        <v/>
      </c>
      <c r="BO167" s="21">
        <v>0.45826970067196099</v>
      </c>
      <c r="BP167" s="21">
        <v>0.286436061901853</v>
      </c>
      <c r="BQ167" s="21">
        <v>0.25529423742618601</v>
      </c>
      <c r="BR167" s="6">
        <v>8.0595338388093199E-2</v>
      </c>
      <c r="BS167" s="6">
        <v>0.51318388562031003</v>
      </c>
      <c r="BT167" s="6">
        <v>1.6854521794465258E-2</v>
      </c>
      <c r="BU167" s="6">
        <v>0.77177412394268952</v>
      </c>
      <c r="BV167" s="6">
        <v>0.9195404314777087</v>
      </c>
      <c r="BW167" s="6">
        <v>0.96946054009402038</v>
      </c>
      <c r="BX167" s="7">
        <v>0.52886419938443063</v>
      </c>
      <c r="BY167" s="7">
        <v>0.38780872306883873</v>
      </c>
      <c r="BZ167" s="7">
        <v>8.332707754673073E-2</v>
      </c>
      <c r="CA167" s="21">
        <v>0.91382878645343357</v>
      </c>
      <c r="CB167" s="6">
        <v>0.79649979649979652</v>
      </c>
      <c r="CC167" s="8">
        <v>127.17342717009667</v>
      </c>
      <c r="CD167" s="8">
        <v>20.700847508565246</v>
      </c>
      <c r="CE167" s="6">
        <v>1.0935216152607456</v>
      </c>
      <c r="CF167" s="6">
        <v>2.6397547266223813</v>
      </c>
      <c r="CG167" s="6">
        <v>0.73328601845280339</v>
      </c>
      <c r="CH167" s="8">
        <v>1.19209457146136</v>
      </c>
      <c r="CI167" s="8">
        <v>4.03050015664589</v>
      </c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</row>
    <row r="168" spans="1:115" x14ac:dyDescent="0.3">
      <c r="A168" s="1">
        <v>166</v>
      </c>
      <c r="B168" s="2" t="s">
        <v>188</v>
      </c>
      <c r="C168" s="2">
        <v>3513727191</v>
      </c>
      <c r="D168" s="2" t="s">
        <v>185</v>
      </c>
      <c r="E168" s="2" t="s">
        <v>137</v>
      </c>
      <c r="F168" s="2" t="s">
        <v>143</v>
      </c>
      <c r="G168" s="2" t="s">
        <v>276</v>
      </c>
      <c r="H168" s="2">
        <v>34.6525441</v>
      </c>
      <c r="I168" s="2">
        <v>-97.648227399999996</v>
      </c>
      <c r="J168" s="3">
        <v>13860</v>
      </c>
      <c r="K168" s="3">
        <v>4224.5278648151079</v>
      </c>
      <c r="L168" s="2">
        <v>46</v>
      </c>
      <c r="M168" s="3">
        <v>2152</v>
      </c>
      <c r="N168" s="5"/>
      <c r="O168" s="2">
        <v>17.3</v>
      </c>
      <c r="P168" s="6">
        <v>0.72797858099062918</v>
      </c>
      <c r="Q168" s="6">
        <v>0.67982195845697324</v>
      </c>
      <c r="R168" s="6">
        <v>1.1868179834133565</v>
      </c>
      <c r="S168" s="21">
        <v>0.46899999999999997</v>
      </c>
      <c r="T168" s="21">
        <v>0.25600000000000001</v>
      </c>
      <c r="U168" s="21">
        <v>0.27500000000000002</v>
      </c>
      <c r="V168" s="8">
        <v>1.5724803439957</v>
      </c>
      <c r="W168" s="8">
        <v>1.0161539647421101</v>
      </c>
      <c r="X168" s="8">
        <v>2.7227992983421001</v>
      </c>
      <c r="Y168" s="8">
        <v>2.1839727003412501</v>
      </c>
      <c r="Z168" s="8">
        <v>6.57458448436061</v>
      </c>
      <c r="AA168" s="8">
        <v>6.3315875218226401</v>
      </c>
      <c r="AB168" s="8">
        <v>7.0249121885976402</v>
      </c>
      <c r="AC168" s="8">
        <v>4.8276063215876501</v>
      </c>
      <c r="AD168" s="8">
        <v>6.2844214447319402</v>
      </c>
      <c r="AE168" s="8">
        <v>7.8604017449781898</v>
      </c>
      <c r="AF168" s="8">
        <v>9.5750469785794294</v>
      </c>
      <c r="AG168" s="8">
        <v>14.302154556401399</v>
      </c>
      <c r="AH168" s="8">
        <v>12.395845051936901</v>
      </c>
      <c r="AI168" s="8">
        <v>8.8793890076374105</v>
      </c>
      <c r="AJ168" s="8">
        <v>11.089694712149401</v>
      </c>
      <c r="AK168" s="8">
        <v>10.0268746640667</v>
      </c>
      <c r="AL168" s="8">
        <v>155.92821756394699</v>
      </c>
      <c r="AM168" s="8">
        <v>0.199664170864531</v>
      </c>
      <c r="AN168" s="6">
        <v>0.77799027512156105</v>
      </c>
      <c r="AO168" s="6">
        <v>0.46016091465523401</v>
      </c>
      <c r="AP168" s="6">
        <v>1.39264925855093</v>
      </c>
      <c r="AQ168" s="6">
        <v>0.90632200430828003</v>
      </c>
      <c r="AR168" s="6">
        <v>3.3379582755215602</v>
      </c>
      <c r="AS168" s="6">
        <v>2.1873059920084299</v>
      </c>
      <c r="AT168" s="6">
        <v>0</v>
      </c>
      <c r="AU168" s="6">
        <v>0</v>
      </c>
      <c r="AV168" s="6">
        <v>0</v>
      </c>
      <c r="AW168" s="6">
        <v>0</v>
      </c>
      <c r="AX168" s="6">
        <v>0</v>
      </c>
      <c r="AY168" s="6">
        <v>0</v>
      </c>
      <c r="AZ168" s="6">
        <v>0</v>
      </c>
      <c r="BA168" s="6">
        <v>0</v>
      </c>
      <c r="BB168" s="6">
        <v>0</v>
      </c>
      <c r="BC168" s="6">
        <v>0</v>
      </c>
      <c r="BD168" s="6">
        <f>IF(Table3[[#This Row],[C26TT(S) ppm]]=0,"",Table3[[#This Row],[C24TET ppm]]/Table3[[#This Row],[C26TT(S) ppm]])</f>
        <v>4.1358834495615553E-2</v>
      </c>
      <c r="BE168" s="22">
        <f t="shared" si="5"/>
        <v>0.96736139622994866</v>
      </c>
      <c r="BF168" s="6" t="str">
        <f>IF(SUM(Table3[[#This Row],[C31H (S) ppm]:[C35H (R) ppm]])=0,"",SUM(Table3[[#This Row],[C31H (S) ppm]:[C31H (R) ppm]])/SUM(Table3[[#This Row],[C31H (S) ppm]:[C35H (R) ppm]]))</f>
        <v/>
      </c>
      <c r="BG168" s="6" t="str">
        <f>IF(SUM(Table3[[#This Row],[C31H (S) ppm]:[C35H (R) ppm]])=0,"",SUM(Table3[[#This Row],[C32H (S) ppm]:[C32H (R) ppm]])/SUM(Table3[[#This Row],[C31H (S) ppm]:[C35H (R) ppm]]))</f>
        <v/>
      </c>
      <c r="BH168" s="6" t="str">
        <f>IF(SUM(Table3[[#This Row],[C31H (S) ppm]:[C35H (R) ppm]])=0,"",SUM(Table3[[#This Row],[C33H (S) ppm]:[C33H (R) ppm]])/SUM(Table3[[#This Row],[C31H (S) ppm]:[C35H (R) ppm]]))</f>
        <v/>
      </c>
      <c r="BI168" s="6" t="str">
        <f>IF(SUM(Table3[[#This Row],[C31H (S) ppm]:[C35H (R) ppm]])=0,"",SUM(Table3[[#This Row],[C34H (S) ppm]:[C34H (R) ppm]])/SUM(Table3[[#This Row],[C31H (S) ppm]:[C35H (R) ppm]]))</f>
        <v/>
      </c>
      <c r="BJ168" s="6" t="str">
        <f>IF(SUM(Table3[[#This Row],[C31H (S) ppm]:[C35H (R) ppm]])=0,"",SUM(Table3[[#This Row],[C35H (S) ppm]:[C35H (R) ppm]])/SUM(Table3[[#This Row],[C31H (S) ppm]:[C35H (R) ppm]]))</f>
        <v/>
      </c>
      <c r="BK168" s="6" t="str">
        <f>IF(Table3[[#This Row],[C34H (S) ppm]]=0,"",Table3[[#This Row],[C35H (S) ppm]]/Table3[[#This Row],[C34H (S) ppm]])</f>
        <v/>
      </c>
      <c r="BL168" s="6" t="str">
        <f>Table3[[#This Row],[C35HHI]]</f>
        <v/>
      </c>
      <c r="BM168" s="6" t="str">
        <f>IF(SUM(Table3[[#This Row],[C31H (S) ppm]:[C35H (R) ppm]])=0,"",Table3[[#This Row],[C29H ppm]]/Table3[[#This Row],[C30H ppm]])</f>
        <v/>
      </c>
      <c r="BN168" s="6" t="str">
        <f>IF(SUM(Table3[[#This Row],[C31H (S) ppm]:[C35H (R) ppm]])=0,"",SUM(Table3[[#This Row],[C31H (S) ppm]:[C35H (R) ppm]])/Table3[[#This Row],[C30H ppm]])</f>
        <v/>
      </c>
      <c r="BO168" s="21"/>
      <c r="BP168" s="21"/>
      <c r="BQ168" s="21"/>
      <c r="BR168" s="6"/>
      <c r="BS168" s="6">
        <v>0.59043324677755205</v>
      </c>
      <c r="BT168" s="6">
        <v>9.0937980406613911E-2</v>
      </c>
      <c r="BU168" s="6">
        <v>0.78702031884443868</v>
      </c>
      <c r="BV168" s="6">
        <v>1.017954204827801</v>
      </c>
      <c r="BW168" s="6">
        <v>0.95015974352443489</v>
      </c>
      <c r="BX168" s="7">
        <v>0.52361693261759445</v>
      </c>
      <c r="BY168" s="7">
        <v>0.36576218839620561</v>
      </c>
      <c r="BZ168" s="7">
        <v>0.11062087898619997</v>
      </c>
      <c r="CA168" s="21">
        <v>1.0219613782658086</v>
      </c>
      <c r="CB168" s="6">
        <v>0.93848711554447217</v>
      </c>
      <c r="CC168" s="8">
        <v>130.5581095804597</v>
      </c>
      <c r="CD168" s="8">
        <v>21.264891979707006</v>
      </c>
      <c r="CE168" s="6">
        <v>1.664921465968586</v>
      </c>
      <c r="CF168" s="6">
        <v>2.2028343666961914</v>
      </c>
      <c r="CG168" s="6">
        <v>0.69853010017788608</v>
      </c>
      <c r="CH168" s="8">
        <v>0</v>
      </c>
      <c r="CI168" s="8">
        <v>7.1198245021937199</v>
      </c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</row>
    <row r="169" spans="1:115" x14ac:dyDescent="0.3">
      <c r="A169" s="1">
        <v>167</v>
      </c>
      <c r="B169" s="2" t="s">
        <v>189</v>
      </c>
      <c r="C169" s="2">
        <v>3513727414</v>
      </c>
      <c r="D169" s="2" t="s">
        <v>185</v>
      </c>
      <c r="E169" s="2" t="s">
        <v>137</v>
      </c>
      <c r="F169" s="2" t="s">
        <v>143</v>
      </c>
      <c r="G169" s="2" t="s">
        <v>276</v>
      </c>
      <c r="H169" s="2">
        <v>34.651594600000003</v>
      </c>
      <c r="I169" s="2">
        <v>-97.619707899999995</v>
      </c>
      <c r="J169" s="3">
        <v>12874</v>
      </c>
      <c r="K169" s="3">
        <v>3923.9950744321577</v>
      </c>
      <c r="L169" s="2">
        <v>43</v>
      </c>
      <c r="M169" s="2">
        <v>819</v>
      </c>
      <c r="N169" s="5"/>
      <c r="O169" s="2">
        <v>9.9</v>
      </c>
      <c r="P169" s="6">
        <v>0.76706170821413977</v>
      </c>
      <c r="Q169" s="6">
        <v>0.73942006269592475</v>
      </c>
      <c r="R169" s="6">
        <v>0.99470058293587704</v>
      </c>
      <c r="S169" s="21">
        <v>0.42299999999999999</v>
      </c>
      <c r="T169" s="21">
        <v>0.25</v>
      </c>
      <c r="U169" s="21">
        <v>0.32700000000000001</v>
      </c>
      <c r="V169" s="8">
        <v>2.5624801399411901</v>
      </c>
      <c r="W169" s="8">
        <v>4.7976253425216902</v>
      </c>
      <c r="X169" s="8">
        <v>11.474051741131801</v>
      </c>
      <c r="Y169" s="8">
        <v>4.6678019511613202</v>
      </c>
      <c r="Z169" s="8">
        <v>36.242746381292598</v>
      </c>
      <c r="AA169" s="8">
        <v>34.333500016610898</v>
      </c>
      <c r="AB169" s="8">
        <v>36.215651971443798</v>
      </c>
      <c r="AC169" s="8">
        <v>25.401631543024699</v>
      </c>
      <c r="AD169" s="8">
        <v>25.799431093985099</v>
      </c>
      <c r="AE169" s="8">
        <v>39.754775485475797</v>
      </c>
      <c r="AF169" s="8">
        <v>43.041624194025097</v>
      </c>
      <c r="AG169" s="8">
        <v>39.775072357871402</v>
      </c>
      <c r="AH169" s="8">
        <v>39.1032650295707</v>
      </c>
      <c r="AI169" s="8">
        <v>35.625702312474402</v>
      </c>
      <c r="AJ169" s="8">
        <v>33.660352328812401</v>
      </c>
      <c r="AK169" s="8">
        <v>33.353601483739702</v>
      </c>
      <c r="AL169" s="8">
        <v>341.80833069809103</v>
      </c>
      <c r="AM169" s="8">
        <v>0.72446430857220201</v>
      </c>
      <c r="AN169" s="6">
        <v>8.4395735780293606</v>
      </c>
      <c r="AO169" s="6">
        <v>2.7343333755546602</v>
      </c>
      <c r="AP169" s="6">
        <v>2.8384984565281699</v>
      </c>
      <c r="AQ169" s="6">
        <v>2.7376842742992098</v>
      </c>
      <c r="AR169" s="6">
        <v>10.880176743632999</v>
      </c>
      <c r="AS169" s="6">
        <v>4.4125592067905703</v>
      </c>
      <c r="AT169" s="6">
        <v>0</v>
      </c>
      <c r="AU169" s="6">
        <v>0</v>
      </c>
      <c r="AV169" s="6">
        <v>0</v>
      </c>
      <c r="AW169" s="6">
        <v>0</v>
      </c>
      <c r="AX169" s="6">
        <v>0</v>
      </c>
      <c r="AY169" s="6">
        <v>0</v>
      </c>
      <c r="AZ169" s="6">
        <v>0</v>
      </c>
      <c r="BA169" s="6">
        <v>0</v>
      </c>
      <c r="BB169" s="6">
        <v>0</v>
      </c>
      <c r="BC169" s="6">
        <v>0</v>
      </c>
      <c r="BD169" s="6">
        <f>IF(Table3[[#This Row],[C26TT(S) ppm]]=0,"",Table3[[#This Row],[C24TET ppm]]/Table3[[#This Row],[C26TT(S) ppm]])</f>
        <v>2.852038489516396E-2</v>
      </c>
      <c r="BE169" s="22">
        <f t="shared" si="5"/>
        <v>0.96090719655380241</v>
      </c>
      <c r="BF169" s="6" t="str">
        <f>IF(SUM(Table3[[#This Row],[C31H (S) ppm]:[C35H (R) ppm]])=0,"",SUM(Table3[[#This Row],[C31H (S) ppm]:[C31H (R) ppm]])/SUM(Table3[[#This Row],[C31H (S) ppm]:[C35H (R) ppm]]))</f>
        <v/>
      </c>
      <c r="BG169" s="6" t="str">
        <f>IF(SUM(Table3[[#This Row],[C31H (S) ppm]:[C35H (R) ppm]])=0,"",SUM(Table3[[#This Row],[C32H (S) ppm]:[C32H (R) ppm]])/SUM(Table3[[#This Row],[C31H (S) ppm]:[C35H (R) ppm]]))</f>
        <v/>
      </c>
      <c r="BH169" s="6" t="str">
        <f>IF(SUM(Table3[[#This Row],[C31H (S) ppm]:[C35H (R) ppm]])=0,"",SUM(Table3[[#This Row],[C33H (S) ppm]:[C33H (R) ppm]])/SUM(Table3[[#This Row],[C31H (S) ppm]:[C35H (R) ppm]]))</f>
        <v/>
      </c>
      <c r="BI169" s="6" t="str">
        <f>IF(SUM(Table3[[#This Row],[C31H (S) ppm]:[C35H (R) ppm]])=0,"",SUM(Table3[[#This Row],[C34H (S) ppm]:[C34H (R) ppm]])/SUM(Table3[[#This Row],[C31H (S) ppm]:[C35H (R) ppm]]))</f>
        <v/>
      </c>
      <c r="BJ169" s="6" t="str">
        <f>IF(SUM(Table3[[#This Row],[C31H (S) ppm]:[C35H (R) ppm]])=0,"",SUM(Table3[[#This Row],[C35H (S) ppm]:[C35H (R) ppm]])/SUM(Table3[[#This Row],[C31H (S) ppm]:[C35H (R) ppm]]))</f>
        <v/>
      </c>
      <c r="BK169" s="6" t="str">
        <f>IF(Table3[[#This Row],[C34H (S) ppm]]=0,"",Table3[[#This Row],[C35H (S) ppm]]/Table3[[#This Row],[C34H (S) ppm]])</f>
        <v/>
      </c>
      <c r="BL169" s="6" t="str">
        <f>Table3[[#This Row],[C35HHI]]</f>
        <v/>
      </c>
      <c r="BM169" s="6" t="str">
        <f>IF(SUM(Table3[[#This Row],[C31H (S) ppm]:[C35H (R) ppm]])=0,"",Table3[[#This Row],[C29H ppm]]/Table3[[#This Row],[C30H ppm]])</f>
        <v/>
      </c>
      <c r="BN169" s="6" t="str">
        <f>IF(SUM(Table3[[#This Row],[C31H (S) ppm]:[C35H (R) ppm]])=0,"",SUM(Table3[[#This Row],[C31H (S) ppm]:[C35H (R) ppm]])/Table3[[#This Row],[C30H ppm]])</f>
        <v/>
      </c>
      <c r="BO169" s="21">
        <v>0.45181412132280102</v>
      </c>
      <c r="BP169" s="21">
        <v>0.21832163523949899</v>
      </c>
      <c r="BQ169" s="21">
        <v>0.32986424343769899</v>
      </c>
      <c r="BR169" s="6">
        <v>0.10031375887086399</v>
      </c>
      <c r="BS169" s="6">
        <v>0.48195341477085302</v>
      </c>
      <c r="BT169" s="6">
        <v>3.2838855480836628E-2</v>
      </c>
      <c r="BU169" s="6">
        <v>0.65420119164566692</v>
      </c>
      <c r="BV169" s="6">
        <v>0.92979225484519112</v>
      </c>
      <c r="BW169" s="6">
        <v>0.96150617083094791</v>
      </c>
      <c r="BX169" s="7">
        <v>0.50143363650377681</v>
      </c>
      <c r="BY169" s="7">
        <v>0.37428703560968091</v>
      </c>
      <c r="BZ169" s="7">
        <v>0.12427932788654232</v>
      </c>
      <c r="CA169" s="21">
        <v>0.92971501761127129</v>
      </c>
      <c r="CB169" s="6">
        <v>0.77316076294277924</v>
      </c>
      <c r="CC169" s="8">
        <v>121.69772925640089</v>
      </c>
      <c r="CD169" s="8">
        <v>20.398218936402589</v>
      </c>
      <c r="CE169" s="6">
        <v>1.0210846327351182</v>
      </c>
      <c r="CF169" s="6">
        <v>2.6740088105726874</v>
      </c>
      <c r="CG169" s="6">
        <v>0.74643384161337922</v>
      </c>
      <c r="CH169" s="8">
        <v>2.0183899237900298</v>
      </c>
      <c r="CI169" s="8">
        <v>4.42554269480617</v>
      </c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</row>
    <row r="170" spans="1:115" x14ac:dyDescent="0.3">
      <c r="A170" s="1">
        <v>168</v>
      </c>
      <c r="B170" s="2" t="s">
        <v>190</v>
      </c>
      <c r="C170" s="2">
        <v>3504925038</v>
      </c>
      <c r="D170" s="2" t="s">
        <v>172</v>
      </c>
      <c r="E170" s="2" t="s">
        <v>137</v>
      </c>
      <c r="F170" s="2" t="s">
        <v>55</v>
      </c>
      <c r="G170" s="2" t="s">
        <v>277</v>
      </c>
      <c r="H170" s="2">
        <v>34.650352499999997</v>
      </c>
      <c r="I170" s="2">
        <v>-97.4797662</v>
      </c>
      <c r="J170" s="3">
        <v>8507</v>
      </c>
      <c r="K170" s="3">
        <v>2592.9335170261274</v>
      </c>
      <c r="L170" s="2">
        <v>43</v>
      </c>
      <c r="M170" s="2">
        <v>863</v>
      </c>
      <c r="N170" s="5"/>
      <c r="O170" s="2">
        <v>2.7</v>
      </c>
      <c r="P170" s="6">
        <v>0.54879448909299655</v>
      </c>
      <c r="Q170" s="6">
        <v>0.61559507523939816</v>
      </c>
      <c r="R170" s="6">
        <v>1.0622222222222222</v>
      </c>
      <c r="S170" s="21">
        <v>0.129</v>
      </c>
      <c r="T170" s="21">
        <v>0.57899999999999996</v>
      </c>
      <c r="U170" s="21">
        <v>0.29199999999999998</v>
      </c>
      <c r="V170" s="8">
        <v>2.85497648550044</v>
      </c>
      <c r="W170" s="8">
        <v>12.6280300243503</v>
      </c>
      <c r="X170" s="8">
        <v>26.821708975863299</v>
      </c>
      <c r="Y170" s="8">
        <v>7.13480138343626</v>
      </c>
      <c r="Z170" s="8">
        <v>65.1571239513286</v>
      </c>
      <c r="AA170" s="8">
        <v>34.093207659515897</v>
      </c>
      <c r="AB170" s="8">
        <v>40.559070302409999</v>
      </c>
      <c r="AC170" s="8">
        <v>19.780191161487402</v>
      </c>
      <c r="AD170" s="8">
        <v>18.8085614427793</v>
      </c>
      <c r="AE170" s="8">
        <v>21.558604673264799</v>
      </c>
      <c r="AF170" s="8">
        <v>24.135193835780601</v>
      </c>
      <c r="AG170" s="8">
        <v>18.563745874885601</v>
      </c>
      <c r="AH170" s="8">
        <v>19.267145878559599</v>
      </c>
      <c r="AI170" s="8">
        <v>15.279624800376901</v>
      </c>
      <c r="AJ170" s="8">
        <v>17.514126386658599</v>
      </c>
      <c r="AK170" s="8">
        <v>14.3892272514657</v>
      </c>
      <c r="AL170" s="8">
        <v>128.849027302689</v>
      </c>
      <c r="AM170" s="8">
        <v>8.7498897413868093</v>
      </c>
      <c r="AN170" s="6">
        <v>16.809521243058299</v>
      </c>
      <c r="AO170" s="6">
        <v>3.2409082000070799</v>
      </c>
      <c r="AP170" s="6">
        <v>77.023706398886105</v>
      </c>
      <c r="AQ170" s="6">
        <v>19.701168414888802</v>
      </c>
      <c r="AR170" s="6">
        <v>6.6399192808269003</v>
      </c>
      <c r="AS170" s="6">
        <v>136.864699890857</v>
      </c>
      <c r="AT170" s="6">
        <v>56.565050152676903</v>
      </c>
      <c r="AU170" s="6">
        <v>41.834337894940298</v>
      </c>
      <c r="AV170" s="6">
        <v>36.612954388839299</v>
      </c>
      <c r="AW170" s="6">
        <v>22.801706507285001</v>
      </c>
      <c r="AX170" s="6">
        <v>28.986427221648398</v>
      </c>
      <c r="AY170" s="6">
        <v>20.2162509581682</v>
      </c>
      <c r="AZ170" s="6">
        <v>19.577412021976698</v>
      </c>
      <c r="BA170" s="6">
        <v>10.9847930409773</v>
      </c>
      <c r="BB170" s="6">
        <v>11.097961418822299</v>
      </c>
      <c r="BC170" s="6">
        <v>5.1727188081229896</v>
      </c>
      <c r="BD170" s="6">
        <f>IF(Table3[[#This Row],[C26TT(S) ppm]]=0,"",Table3[[#This Row],[C24TET ppm]]/Table3[[#This Row],[C26TT(S) ppm]])</f>
        <v>0.44235617694247037</v>
      </c>
      <c r="BE170" s="22">
        <f t="shared" si="5"/>
        <v>0.48665275568294292</v>
      </c>
      <c r="BF170" s="6">
        <f>IF(SUM(Table3[[#This Row],[C31H (S) ppm]:[C35H (R) ppm]])=0,"",SUM(Table3[[#This Row],[C31H (S) ppm]:[C31H (R) ppm]])/SUM(Table3[[#This Row],[C31H (S) ppm]:[C35H (R) ppm]]))</f>
        <v>0.3876286716063575</v>
      </c>
      <c r="BG170" s="6">
        <f>IF(SUM(Table3[[#This Row],[C31H (S) ppm]:[C35H (R) ppm]])=0,"",SUM(Table3[[#This Row],[C32H (S) ppm]:[C32H (R) ppm]])/SUM(Table3[[#This Row],[C31H (S) ppm]:[C35H (R) ppm]]))</f>
        <v>0.23405456613166978</v>
      </c>
      <c r="BH170" s="6">
        <f>IF(SUM(Table3[[#This Row],[C31H (S) ppm]:[C35H (R) ppm]])=0,"",SUM(Table3[[#This Row],[C33H (S) ppm]:[C33H (R) ppm]])/SUM(Table3[[#This Row],[C31H (S) ppm]:[C35H (R) ppm]]))</f>
        <v>0.19382609140910476</v>
      </c>
      <c r="BI170" s="6">
        <f>IF(SUM(Table3[[#This Row],[C31H (S) ppm]:[C35H (R) ppm]])=0,"",SUM(Table3[[#This Row],[C34H (S) ppm]:[C34H (R) ppm]])/SUM(Table3[[#This Row],[C31H (S) ppm]:[C35H (R) ppm]]))</f>
        <v>0.12039492505970752</v>
      </c>
      <c r="BJ170" s="6">
        <f>IF(SUM(Table3[[#This Row],[C31H (S) ppm]:[C35H (R) ppm]])=0,"",SUM(Table3[[#This Row],[C35H (S) ppm]:[C35H (R) ppm]])/SUM(Table3[[#This Row],[C31H (S) ppm]:[C35H (R) ppm]]))</f>
        <v>6.4095745793160519E-2</v>
      </c>
      <c r="BK170" s="6">
        <f>IF(Table3[[#This Row],[C34H (S) ppm]]=0,"",Table3[[#This Row],[C35H (S) ppm]]/Table3[[#This Row],[C34H (S) ppm]])</f>
        <v>0.56687581618879146</v>
      </c>
      <c r="BL170" s="6">
        <f>Table3[[#This Row],[C35HHI]]</f>
        <v>6.4095745793160519E-2</v>
      </c>
      <c r="BM170" s="6">
        <f>IF(SUM(Table3[[#This Row],[C31H (S) ppm]:[C35H (R) ppm]])=0,"",Table3[[#This Row],[C29H ppm]]/Table3[[#This Row],[C30H ppm]])</f>
        <v>0.56277262479155543</v>
      </c>
      <c r="BN170" s="6">
        <f>IF(SUM(Table3[[#This Row],[C31H (S) ppm]:[C35H (R) ppm]])=0,"",SUM(Table3[[#This Row],[C31H (S) ppm]:[C35H (R) ppm]])/Table3[[#This Row],[C30H ppm]])</f>
        <v>1.8547486138930653</v>
      </c>
      <c r="BO170" s="21">
        <v>0.32579337527039098</v>
      </c>
      <c r="BP170" s="21">
        <v>0.22262746412286299</v>
      </c>
      <c r="BQ170" s="21">
        <v>0.45157916060674602</v>
      </c>
      <c r="BR170" s="6">
        <v>6.3362375172906799E-2</v>
      </c>
      <c r="BS170" s="6">
        <v>0.170887565766141</v>
      </c>
      <c r="BT170" s="6">
        <v>0.69006006746784831</v>
      </c>
      <c r="BU170" s="6">
        <v>0.12642669411198434</v>
      </c>
      <c r="BV170" s="6">
        <v>0.84132649416408078</v>
      </c>
      <c r="BW170" s="6"/>
      <c r="BX170" s="7">
        <v>0.29478326886229711</v>
      </c>
      <c r="BY170" s="7">
        <v>0.60637720978995702</v>
      </c>
      <c r="BZ170" s="7">
        <v>9.8839521347745915E-2</v>
      </c>
      <c r="CA170" s="21">
        <v>0.78832515002727765</v>
      </c>
      <c r="CB170" s="6">
        <v>0.60645614035087725</v>
      </c>
      <c r="CC170" s="8">
        <v>110.70818367113876</v>
      </c>
      <c r="CD170" s="8">
        <v>29.754133257645641</v>
      </c>
      <c r="CE170" s="6">
        <v>0.92380952380952375</v>
      </c>
      <c r="CF170" s="6">
        <v>3.8817403378847484</v>
      </c>
      <c r="CG170" s="6">
        <v>2.0570272259013982</v>
      </c>
      <c r="CH170" s="8">
        <v>38.138575454163004</v>
      </c>
      <c r="CI170" s="8">
        <v>8.5366492556234199</v>
      </c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</row>
    <row r="171" spans="1:115" x14ac:dyDescent="0.3">
      <c r="A171" s="1">
        <v>169</v>
      </c>
      <c r="B171" s="2" t="s">
        <v>191</v>
      </c>
      <c r="C171" s="2">
        <v>3513727241</v>
      </c>
      <c r="D171" s="2" t="s">
        <v>185</v>
      </c>
      <c r="E171" s="2" t="s">
        <v>137</v>
      </c>
      <c r="F171" s="2" t="s">
        <v>143</v>
      </c>
      <c r="G171" s="2" t="s">
        <v>276</v>
      </c>
      <c r="H171" s="2">
        <v>34.635027800000003</v>
      </c>
      <c r="I171" s="2">
        <v>-97.620508900000004</v>
      </c>
      <c r="J171" s="3">
        <v>13274</v>
      </c>
      <c r="K171" s="3">
        <v>4045.9150705307179</v>
      </c>
      <c r="L171" s="2">
        <v>43</v>
      </c>
      <c r="M171" s="2">
        <v>962</v>
      </c>
      <c r="N171" s="5"/>
      <c r="O171" s="2">
        <v>16.600000000000001</v>
      </c>
      <c r="P171" s="6">
        <v>0.71811661989398201</v>
      </c>
      <c r="Q171" s="6">
        <v>0.66897654584221755</v>
      </c>
      <c r="R171" s="6">
        <v>0.9175298804780877</v>
      </c>
      <c r="S171" s="21">
        <v>0.45</v>
      </c>
      <c r="T171" s="21">
        <v>0.188</v>
      </c>
      <c r="U171" s="21">
        <v>0.36199999999999999</v>
      </c>
      <c r="V171" s="8">
        <v>3.6685911080759102</v>
      </c>
      <c r="W171" s="8">
        <v>3.4146729167474401</v>
      </c>
      <c r="X171" s="8">
        <v>8.8862766856874806</v>
      </c>
      <c r="Y171" s="8">
        <v>3.4793887301173601</v>
      </c>
      <c r="Z171" s="8">
        <v>23.430671984495699</v>
      </c>
      <c r="AA171" s="8">
        <v>23.194169012047499</v>
      </c>
      <c r="AB171" s="8">
        <v>23.1933090012386</v>
      </c>
      <c r="AC171" s="8">
        <v>19.217049026277799</v>
      </c>
      <c r="AD171" s="8">
        <v>20.3362455927134</v>
      </c>
      <c r="AE171" s="8">
        <v>29.619417266709402</v>
      </c>
      <c r="AF171" s="8">
        <v>31.2520402860597</v>
      </c>
      <c r="AG171" s="8">
        <v>31.655815360839402</v>
      </c>
      <c r="AH171" s="8">
        <v>31.590884544767299</v>
      </c>
      <c r="AI171" s="8">
        <v>30.686260675152901</v>
      </c>
      <c r="AJ171" s="8">
        <v>29.1318986394127</v>
      </c>
      <c r="AK171" s="8">
        <v>28.0276447607819</v>
      </c>
      <c r="AL171" s="8">
        <v>310.57667093112599</v>
      </c>
      <c r="AM171" s="8">
        <v>0.40409757883307001</v>
      </c>
      <c r="AN171" s="6">
        <v>6.9037367684649498</v>
      </c>
      <c r="AO171" s="6">
        <v>2.5745498578007999</v>
      </c>
      <c r="AP171" s="6">
        <v>1.94061439028853</v>
      </c>
      <c r="AQ171" s="6">
        <v>1.5179190777129401</v>
      </c>
      <c r="AR171" s="6">
        <v>8.4264934069779702</v>
      </c>
      <c r="AS171" s="6">
        <v>2.9474720448111502</v>
      </c>
      <c r="AT171" s="6">
        <v>0</v>
      </c>
      <c r="AU171" s="6">
        <v>0</v>
      </c>
      <c r="AV171" s="6">
        <v>0</v>
      </c>
      <c r="AW171" s="6">
        <v>0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f>IF(Table3[[#This Row],[C26TT(S) ppm]]=0,"",Table3[[#This Row],[C24TET ppm]]/Table3[[#This Row],[C26TT(S) ppm]])</f>
        <v>2.102807659388798E-2</v>
      </c>
      <c r="BE171" s="22">
        <f t="shared" si="5"/>
        <v>0.96401983058721707</v>
      </c>
      <c r="BF171" s="6" t="str">
        <f>IF(SUM(Table3[[#This Row],[C31H (S) ppm]:[C35H (R) ppm]])=0,"",SUM(Table3[[#This Row],[C31H (S) ppm]:[C31H (R) ppm]])/SUM(Table3[[#This Row],[C31H (S) ppm]:[C35H (R) ppm]]))</f>
        <v/>
      </c>
      <c r="BG171" s="6" t="str">
        <f>IF(SUM(Table3[[#This Row],[C31H (S) ppm]:[C35H (R) ppm]])=0,"",SUM(Table3[[#This Row],[C32H (S) ppm]:[C32H (R) ppm]])/SUM(Table3[[#This Row],[C31H (S) ppm]:[C35H (R) ppm]]))</f>
        <v/>
      </c>
      <c r="BH171" s="6" t="str">
        <f>IF(SUM(Table3[[#This Row],[C31H (S) ppm]:[C35H (R) ppm]])=0,"",SUM(Table3[[#This Row],[C33H (S) ppm]:[C33H (R) ppm]])/SUM(Table3[[#This Row],[C31H (S) ppm]:[C35H (R) ppm]]))</f>
        <v/>
      </c>
      <c r="BI171" s="6" t="str">
        <f>IF(SUM(Table3[[#This Row],[C31H (S) ppm]:[C35H (R) ppm]])=0,"",SUM(Table3[[#This Row],[C34H (S) ppm]:[C34H (R) ppm]])/SUM(Table3[[#This Row],[C31H (S) ppm]:[C35H (R) ppm]]))</f>
        <v/>
      </c>
      <c r="BJ171" s="6" t="str">
        <f>IF(SUM(Table3[[#This Row],[C31H (S) ppm]:[C35H (R) ppm]])=0,"",SUM(Table3[[#This Row],[C35H (S) ppm]:[C35H (R) ppm]])/SUM(Table3[[#This Row],[C31H (S) ppm]:[C35H (R) ppm]]))</f>
        <v/>
      </c>
      <c r="BK171" s="6" t="str">
        <f>IF(Table3[[#This Row],[C34H (S) ppm]]=0,"",Table3[[#This Row],[C35H (S) ppm]]/Table3[[#This Row],[C34H (S) ppm]])</f>
        <v/>
      </c>
      <c r="BL171" s="6" t="str">
        <f>Table3[[#This Row],[C35HHI]]</f>
        <v/>
      </c>
      <c r="BM171" s="6" t="str">
        <f>IF(SUM(Table3[[#This Row],[C31H (S) ppm]:[C35H (R) ppm]])=0,"",Table3[[#This Row],[C29H ppm]]/Table3[[#This Row],[C30H ppm]])</f>
        <v/>
      </c>
      <c r="BN171" s="6" t="str">
        <f>IF(SUM(Table3[[#This Row],[C31H (S) ppm]:[C35H (R) ppm]])=0,"",SUM(Table3[[#This Row],[C31H (S) ppm]:[C35H (R) ppm]])/Table3[[#This Row],[C30H ppm]])</f>
        <v/>
      </c>
      <c r="BO171" s="21">
        <v>0.46230529595015601</v>
      </c>
      <c r="BP171" s="21">
        <v>0.40105028927458802</v>
      </c>
      <c r="BQ171" s="21">
        <v>0.13664441477525599</v>
      </c>
      <c r="BR171" s="6">
        <v>7.9762138785138603E-2</v>
      </c>
      <c r="BS171" s="6">
        <v>0.56790384857388798</v>
      </c>
      <c r="BT171" s="6">
        <v>1.443389686727462E-2</v>
      </c>
      <c r="BU171" s="6">
        <v>0.77183732740395017</v>
      </c>
      <c r="BV171" s="6">
        <v>0.93810370764650108</v>
      </c>
      <c r="BW171" s="6">
        <v>0.97397248508504153</v>
      </c>
      <c r="BX171" s="7">
        <v>0.50622791783939158</v>
      </c>
      <c r="BY171" s="7">
        <v>0.38508293909814956</v>
      </c>
      <c r="BZ171" s="7">
        <v>0.10868914306245882</v>
      </c>
      <c r="CA171" s="21">
        <v>0.92927708954053634</v>
      </c>
      <c r="CB171" s="6">
        <v>0.8007033997655334</v>
      </c>
      <c r="CC171" s="8">
        <v>124.44789865420088</v>
      </c>
      <c r="CD171" s="8">
        <v>21.420005995802935</v>
      </c>
      <c r="CE171" s="6">
        <v>1.1567509413663262</v>
      </c>
      <c r="CF171" s="6">
        <v>2.6900230077389664</v>
      </c>
      <c r="CG171" s="6">
        <v>0.76069083811439042</v>
      </c>
      <c r="CH171" s="8">
        <v>1.1911149703299899</v>
      </c>
      <c r="CI171" s="8">
        <v>3.2998380922150901</v>
      </c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</row>
    <row r="172" spans="1:115" x14ac:dyDescent="0.3">
      <c r="A172" s="1">
        <v>170</v>
      </c>
      <c r="B172" s="2" t="s">
        <v>192</v>
      </c>
      <c r="C172" s="2">
        <v>3513727409</v>
      </c>
      <c r="D172" s="2" t="s">
        <v>185</v>
      </c>
      <c r="E172" s="2" t="s">
        <v>137</v>
      </c>
      <c r="F172" s="2" t="s">
        <v>143</v>
      </c>
      <c r="G172" s="2" t="s">
        <v>276</v>
      </c>
      <c r="H172" s="2">
        <v>34.623935400000001</v>
      </c>
      <c r="I172" s="2">
        <v>-97.5854432</v>
      </c>
      <c r="J172" s="3">
        <v>12517</v>
      </c>
      <c r="K172" s="3">
        <v>3815.1814779141928</v>
      </c>
      <c r="L172" s="2">
        <v>45</v>
      </c>
      <c r="M172" s="2">
        <v>531</v>
      </c>
      <c r="N172" s="5"/>
      <c r="O172" s="2">
        <v>10.9</v>
      </c>
      <c r="P172" s="6">
        <v>0.77833437695679397</v>
      </c>
      <c r="Q172" s="6">
        <v>0.7906515580736545</v>
      </c>
      <c r="R172" s="6">
        <v>0.89072017198136855</v>
      </c>
      <c r="S172" s="21">
        <v>0.39400000000000002</v>
      </c>
      <c r="T172" s="21">
        <v>0.26300000000000001</v>
      </c>
      <c r="U172" s="21">
        <v>0.34300000000000003</v>
      </c>
      <c r="V172" s="8">
        <v>3.1013939750591302</v>
      </c>
      <c r="W172" s="8">
        <v>6.0183739331536703</v>
      </c>
      <c r="X172" s="8">
        <v>22.027309766821201</v>
      </c>
      <c r="Y172" s="8">
        <v>5.18572215704428</v>
      </c>
      <c r="Z172" s="8">
        <v>69.105509556169395</v>
      </c>
      <c r="AA172" s="8">
        <v>61.839597287764597</v>
      </c>
      <c r="AB172" s="8">
        <v>62.591376770580702</v>
      </c>
      <c r="AC172" s="8">
        <v>41.403555592205102</v>
      </c>
      <c r="AD172" s="8">
        <v>42.666206881041703</v>
      </c>
      <c r="AE172" s="8">
        <v>63.3727524541682</v>
      </c>
      <c r="AF172" s="8">
        <v>68.402127508049404</v>
      </c>
      <c r="AG172" s="8">
        <v>62.000262377666402</v>
      </c>
      <c r="AH172" s="8">
        <v>57.895836066434001</v>
      </c>
      <c r="AI172" s="8">
        <v>54.064522416423301</v>
      </c>
      <c r="AJ172" s="8">
        <v>52.613139123883499</v>
      </c>
      <c r="AK172" s="8">
        <v>46.415658699131498</v>
      </c>
      <c r="AL172" s="8">
        <v>577.65324917257306</v>
      </c>
      <c r="AM172" s="8">
        <v>1.63984542207196</v>
      </c>
      <c r="AN172" s="6">
        <v>26.158993369341498</v>
      </c>
      <c r="AO172" s="6">
        <v>9.22555858331053</v>
      </c>
      <c r="AP172" s="6">
        <v>9.6575371732929494</v>
      </c>
      <c r="AQ172" s="6">
        <v>8.1343673512224903</v>
      </c>
      <c r="AR172" s="6">
        <v>16.894752821497001</v>
      </c>
      <c r="AS172" s="6">
        <v>31.106506591301802</v>
      </c>
      <c r="AT172" s="6">
        <v>8.5551911421299796</v>
      </c>
      <c r="AU172" s="6">
        <v>4.8039401628990497</v>
      </c>
      <c r="AV172" s="6">
        <v>4.76067033745516</v>
      </c>
      <c r="AW172" s="6">
        <v>2.6817396388933701</v>
      </c>
      <c r="AX172" s="6">
        <v>4.9239442110116096</v>
      </c>
      <c r="AY172" s="6">
        <v>4.7039068034528899</v>
      </c>
      <c r="AZ172" s="6">
        <v>2.9011473400527001</v>
      </c>
      <c r="BA172" s="6">
        <v>1.1758417637776399</v>
      </c>
      <c r="BB172" s="6">
        <v>1.3706909153607101</v>
      </c>
      <c r="BC172" s="6">
        <v>0.86377726385072995</v>
      </c>
      <c r="BD172" s="6">
        <f>IF(Table3[[#This Row],[C26TT(S) ppm]]=0,"",Table3[[#This Row],[C24TET ppm]]/Table3[[#This Row],[C26TT(S) ppm]])</f>
        <v>3.9606391253525282E-2</v>
      </c>
      <c r="BE172" s="22">
        <f t="shared" si="5"/>
        <v>0.90384092997531795</v>
      </c>
      <c r="BF172" s="6">
        <f>IF(SUM(Table3[[#This Row],[C31H (S) ppm]:[C35H (R) ppm]])=0,"",SUM(Table3[[#This Row],[C31H (S) ppm]:[C31H (R) ppm]])/SUM(Table3[[#This Row],[C31H (S) ppm]:[C35H (R) ppm]]))</f>
        <v>0.36360431122711317</v>
      </c>
      <c r="BG172" s="6">
        <f>IF(SUM(Table3[[#This Row],[C31H (S) ppm]:[C35H (R) ppm]])=0,"",SUM(Table3[[#This Row],[C32H (S) ppm]:[C32H (R) ppm]])/SUM(Table3[[#This Row],[C31H (S) ppm]:[C35H (R) ppm]]))</f>
        <v>0.20256499405027165</v>
      </c>
      <c r="BH172" s="6">
        <f>IF(SUM(Table3[[#This Row],[C31H (S) ppm]:[C35H (R) ppm]])=0,"",SUM(Table3[[#This Row],[C33H (S) ppm]:[C33H (R) ppm]])/SUM(Table3[[#This Row],[C31H (S) ppm]:[C35H (R) ppm]]))</f>
        <v>0.26204758803394518</v>
      </c>
      <c r="BI172" s="6">
        <f>IF(SUM(Table3[[#This Row],[C31H (S) ppm]:[C35H (R) ppm]])=0,"",SUM(Table3[[#This Row],[C34H (S) ppm]:[C34H (R) ppm]])/SUM(Table3[[#This Row],[C31H (S) ppm]:[C35H (R) ppm]]))</f>
        <v>0.11096610858376879</v>
      </c>
      <c r="BJ172" s="6">
        <f>IF(SUM(Table3[[#This Row],[C31H (S) ppm]:[C35H (R) ppm]])=0,"",SUM(Table3[[#This Row],[C35H (S) ppm]:[C35H (R) ppm]])/SUM(Table3[[#This Row],[C31H (S) ppm]:[C35H (R) ppm]]))</f>
        <v>6.0816998104901245E-2</v>
      </c>
      <c r="BK172" s="6">
        <f>IF(Table3[[#This Row],[C34H (S) ppm]]=0,"",Table3[[#This Row],[C35H (S) ppm]]/Table3[[#This Row],[C34H (S) ppm]])</f>
        <v>0.47246511627906879</v>
      </c>
      <c r="BL172" s="6">
        <f>Table3[[#This Row],[C35HHI]]</f>
        <v>6.0816998104901245E-2</v>
      </c>
      <c r="BM172" s="6">
        <f>IF(SUM(Table3[[#This Row],[C31H (S) ppm]:[C35H (R) ppm]])=0,"",Table3[[#This Row],[C29H ppm]]/Table3[[#This Row],[C30H ppm]])</f>
        <v>0.31046678754963281</v>
      </c>
      <c r="BN172" s="6">
        <f>IF(SUM(Table3[[#This Row],[C31H (S) ppm]:[C35H (R) ppm]])=0,"",SUM(Table3[[#This Row],[C31H (S) ppm]:[C35H (R) ppm]])/Table3[[#This Row],[C30H ppm]])</f>
        <v>1.1811306895245366</v>
      </c>
      <c r="BO172" s="21">
        <v>0.36865037882642399</v>
      </c>
      <c r="BP172" s="21">
        <v>0.30850069844676498</v>
      </c>
      <c r="BQ172" s="21">
        <v>0.32284892272680998</v>
      </c>
      <c r="BR172" s="6">
        <v>0.150611521673365</v>
      </c>
      <c r="BS172" s="6">
        <v>0.38465960280168299</v>
      </c>
      <c r="BT172" s="6">
        <v>5.0959702438271734E-2</v>
      </c>
      <c r="BU172" s="6">
        <v>0.55097414156182345</v>
      </c>
      <c r="BV172" s="6">
        <v>0.86856390353046797</v>
      </c>
      <c r="BW172" s="6">
        <v>0.9186698039627671</v>
      </c>
      <c r="BX172" s="7">
        <v>0.52521432173474536</v>
      </c>
      <c r="BY172" s="7">
        <v>0.38972936628004706</v>
      </c>
      <c r="BZ172" s="7">
        <v>8.5056311985207605E-2</v>
      </c>
      <c r="CA172" s="21">
        <v>0.84498094027954262</v>
      </c>
      <c r="CB172" s="6">
        <v>0.69977528089887631</v>
      </c>
      <c r="CC172" s="8">
        <v>122.45653963039409</v>
      </c>
      <c r="CD172" s="8">
        <v>19.837857494277955</v>
      </c>
      <c r="CE172" s="6">
        <v>0.81447184236028847</v>
      </c>
      <c r="CF172" s="6">
        <v>2.9781631342324983</v>
      </c>
      <c r="CG172" s="6">
        <v>0.74203872619619138</v>
      </c>
      <c r="CH172" s="8">
        <v>5.72178221904037</v>
      </c>
      <c r="CI172" s="8">
        <v>3.8596085625077299</v>
      </c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</row>
    <row r="173" spans="1:115" x14ac:dyDescent="0.3">
      <c r="A173" s="1">
        <v>171</v>
      </c>
      <c r="B173" s="2" t="s">
        <v>193</v>
      </c>
      <c r="C173" s="2">
        <v>3513727276</v>
      </c>
      <c r="D173" s="2" t="s">
        <v>185</v>
      </c>
      <c r="E173" s="2" t="s">
        <v>137</v>
      </c>
      <c r="F173" s="2" t="s">
        <v>55</v>
      </c>
      <c r="G173" s="2" t="s">
        <v>277</v>
      </c>
      <c r="H173" s="2">
        <v>34.551483699999999</v>
      </c>
      <c r="I173" s="2">
        <v>-97.720364099999998</v>
      </c>
      <c r="J173" s="3">
        <v>14183</v>
      </c>
      <c r="K173" s="3">
        <v>4322.9782616646953</v>
      </c>
      <c r="L173" s="2">
        <v>52</v>
      </c>
      <c r="M173" s="3">
        <v>172826</v>
      </c>
      <c r="N173" s="5"/>
      <c r="O173" s="2">
        <v>18.7</v>
      </c>
      <c r="P173" s="6">
        <v>0.5178197064989517</v>
      </c>
      <c r="Q173" s="6">
        <v>0.44354838709677419</v>
      </c>
      <c r="R173" s="6">
        <v>1.7963636363636364</v>
      </c>
      <c r="S173" s="21">
        <v>0.35499999999999998</v>
      </c>
      <c r="T173" s="21">
        <v>0.35699999999999998</v>
      </c>
      <c r="U173" s="21">
        <v>0.28799999999999998</v>
      </c>
      <c r="V173" s="8">
        <v>0.70687364048092105</v>
      </c>
      <c r="W173" s="8">
        <v>1.2992711379211701</v>
      </c>
      <c r="X173" s="8">
        <v>1.49712296895678</v>
      </c>
      <c r="Y173" s="8">
        <v>0.76163029271569405</v>
      </c>
      <c r="Z173" s="8">
        <v>2.5103691772286401</v>
      </c>
      <c r="AA173" s="8">
        <v>1.9819922973559401</v>
      </c>
      <c r="AB173" s="8">
        <v>1.5330208346212699</v>
      </c>
      <c r="AC173" s="8">
        <v>1.0481515062221201</v>
      </c>
      <c r="AD173" s="8">
        <v>1.1318580501218001</v>
      </c>
      <c r="AE173" s="8">
        <v>1.28057777930325</v>
      </c>
      <c r="AF173" s="8">
        <v>1.7348429365137901</v>
      </c>
      <c r="AG173" s="8">
        <v>1.2810740631603701</v>
      </c>
      <c r="AH173" s="8">
        <v>1.0211867499856599</v>
      </c>
      <c r="AI173" s="8">
        <v>1.7032461976109401</v>
      </c>
      <c r="AJ173" s="8">
        <v>1.4367417663413999</v>
      </c>
      <c r="AK173" s="8">
        <v>1.0355789818419301</v>
      </c>
      <c r="AL173" s="8">
        <v>0</v>
      </c>
      <c r="AM173" s="8">
        <v>0.28370893831611999</v>
      </c>
      <c r="AN173" s="6">
        <v>0.95882041194182499</v>
      </c>
      <c r="AO173" s="6">
        <v>0.44450490802064901</v>
      </c>
      <c r="AP173" s="6">
        <v>0.92771995689609299</v>
      </c>
      <c r="AQ173" s="6">
        <v>0.69413568814836002</v>
      </c>
      <c r="AR173" s="6">
        <v>0.89033323966026601</v>
      </c>
      <c r="AS173" s="6">
        <v>0.84037399804424895</v>
      </c>
      <c r="AT173" s="6">
        <v>0</v>
      </c>
      <c r="AU173" s="6">
        <v>0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f>IF(Table3[[#This Row],[C26TT(S) ppm]]=0,"",Table3[[#This Row],[C24TET ppm]]/Table3[[#This Row],[C26TT(S) ppm]])</f>
        <v>0.27067550505050508</v>
      </c>
      <c r="BE173" s="22">
        <f t="shared" si="5"/>
        <v>0.82200635227251617</v>
      </c>
      <c r="BF173" s="6" t="str">
        <f>IF(SUM(Table3[[#This Row],[C31H (S) ppm]:[C35H (R) ppm]])=0,"",SUM(Table3[[#This Row],[C31H (S) ppm]:[C31H (R) ppm]])/SUM(Table3[[#This Row],[C31H (S) ppm]:[C35H (R) ppm]]))</f>
        <v/>
      </c>
      <c r="BG173" s="6" t="str">
        <f>IF(SUM(Table3[[#This Row],[C31H (S) ppm]:[C35H (R) ppm]])=0,"",SUM(Table3[[#This Row],[C32H (S) ppm]:[C32H (R) ppm]])/SUM(Table3[[#This Row],[C31H (S) ppm]:[C35H (R) ppm]]))</f>
        <v/>
      </c>
      <c r="BH173" s="6" t="str">
        <f>IF(SUM(Table3[[#This Row],[C31H (S) ppm]:[C35H (R) ppm]])=0,"",SUM(Table3[[#This Row],[C33H (S) ppm]:[C33H (R) ppm]])/SUM(Table3[[#This Row],[C31H (S) ppm]:[C35H (R) ppm]]))</f>
        <v/>
      </c>
      <c r="BI173" s="6" t="str">
        <f>IF(SUM(Table3[[#This Row],[C31H (S) ppm]:[C35H (R) ppm]])=0,"",SUM(Table3[[#This Row],[C34H (S) ppm]:[C34H (R) ppm]])/SUM(Table3[[#This Row],[C31H (S) ppm]:[C35H (R) ppm]]))</f>
        <v/>
      </c>
      <c r="BJ173" s="6" t="str">
        <f>IF(SUM(Table3[[#This Row],[C31H (S) ppm]:[C35H (R) ppm]])=0,"",SUM(Table3[[#This Row],[C35H (S) ppm]:[C35H (R) ppm]])/SUM(Table3[[#This Row],[C31H (S) ppm]:[C35H (R) ppm]]))</f>
        <v/>
      </c>
      <c r="BK173" s="6" t="str">
        <f>IF(Table3[[#This Row],[C34H (S) ppm]]=0,"",Table3[[#This Row],[C35H (S) ppm]]/Table3[[#This Row],[C34H (S) ppm]])</f>
        <v/>
      </c>
      <c r="BL173" s="6" t="str">
        <f>Table3[[#This Row],[C35HHI]]</f>
        <v/>
      </c>
      <c r="BM173" s="6" t="str">
        <f>IF(SUM(Table3[[#This Row],[C31H (S) ppm]:[C35H (R) ppm]])=0,"",Table3[[#This Row],[C29H ppm]]/Table3[[#This Row],[C30H ppm]])</f>
        <v/>
      </c>
      <c r="BN173" s="6" t="str">
        <f>IF(SUM(Table3[[#This Row],[C31H (S) ppm]:[C35H (R) ppm]])=0,"",SUM(Table3[[#This Row],[C31H (S) ppm]:[C35H (R) ppm]])/Table3[[#This Row],[C30H ppm]])</f>
        <v/>
      </c>
      <c r="BO173" s="21">
        <v>0.38350235772882901</v>
      </c>
      <c r="BP173" s="21">
        <v>0.226664944125057</v>
      </c>
      <c r="BQ173" s="21">
        <v>0.38983269814611499</v>
      </c>
      <c r="BR173" s="6">
        <v>3.5151137425989402E-2</v>
      </c>
      <c r="BS173" s="6">
        <v>0.14413582358441099</v>
      </c>
      <c r="BT173" s="6">
        <v>0.39808920481567911</v>
      </c>
      <c r="BU173" s="6">
        <v>0.70976649527745783</v>
      </c>
      <c r="BV173" s="6">
        <v>0.90955489914466625</v>
      </c>
      <c r="BW173" s="6">
        <v>0.96774154987948913</v>
      </c>
      <c r="BX173" s="7">
        <v>0.34370863848936734</v>
      </c>
      <c r="BY173" s="7">
        <v>0.48740404129533221</v>
      </c>
      <c r="BZ173" s="7">
        <v>0.16888732021530045</v>
      </c>
      <c r="CA173" s="21">
        <v>1.0275029894553755</v>
      </c>
      <c r="CB173" s="6">
        <v>0.91250588789448883</v>
      </c>
      <c r="CC173" s="8">
        <v>126.81325977850827</v>
      </c>
      <c r="CD173" s="8">
        <v>33.938006881297618</v>
      </c>
      <c r="CE173" s="6">
        <v>4.9972307692307689</v>
      </c>
      <c r="CF173" s="6">
        <v>2.8513356562137049</v>
      </c>
      <c r="CG173" s="6">
        <v>1.418073294397022</v>
      </c>
      <c r="CH173" s="8">
        <v>0.53730998930073304</v>
      </c>
      <c r="CI173" s="8">
        <v>8.8409703596855902</v>
      </c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</row>
  </sheetData>
  <mergeCells count="11">
    <mergeCell ref="CJ1:DK1"/>
    <mergeCell ref="CH1:CI1"/>
    <mergeCell ref="BX1:CG1"/>
    <mergeCell ref="BT1:BW1"/>
    <mergeCell ref="BO1:BS1"/>
    <mergeCell ref="A1:K1"/>
    <mergeCell ref="BD1:BN1"/>
    <mergeCell ref="AN1:BC1"/>
    <mergeCell ref="S1:AM1"/>
    <mergeCell ref="P1:R1"/>
    <mergeCell ref="L1:O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2"/>
  <sheetViews>
    <sheetView workbookViewId="0">
      <selection activeCell="W9" sqref="W9"/>
    </sheetView>
  </sheetViews>
  <sheetFormatPr defaultRowHeight="14.4" x14ac:dyDescent="0.3"/>
  <cols>
    <col min="1" max="1" width="10.88671875" customWidth="1"/>
    <col min="2" max="2" width="14.33203125" customWidth="1"/>
    <col min="3" max="3" width="12" customWidth="1"/>
    <col min="5" max="6" width="14.33203125" customWidth="1"/>
    <col min="8" max="8" width="14.33203125" customWidth="1"/>
    <col min="10" max="10" width="10.44140625" customWidth="1"/>
    <col min="13" max="25" width="11" style="13" customWidth="1"/>
  </cols>
  <sheetData>
    <row r="1" spans="1:25" x14ac:dyDescent="0.3">
      <c r="A1" s="14" t="s">
        <v>234</v>
      </c>
      <c r="B1" s="14" t="s">
        <v>232</v>
      </c>
      <c r="C1" s="14" t="s">
        <v>258</v>
      </c>
      <c r="D1" s="14" t="s">
        <v>257</v>
      </c>
      <c r="E1" s="14" t="s">
        <v>198</v>
      </c>
      <c r="F1" s="14" t="s">
        <v>1</v>
      </c>
      <c r="G1" s="14" t="s">
        <v>2</v>
      </c>
      <c r="H1" s="14" t="s">
        <v>233</v>
      </c>
      <c r="I1" s="14" t="s">
        <v>199</v>
      </c>
      <c r="J1" s="14" t="s">
        <v>200</v>
      </c>
      <c r="K1" s="15" t="s">
        <v>197</v>
      </c>
      <c r="L1" s="15" t="s">
        <v>196</v>
      </c>
      <c r="M1" s="14" t="s">
        <v>202</v>
      </c>
      <c r="N1" s="14" t="s">
        <v>203</v>
      </c>
      <c r="O1" s="14" t="s">
        <v>204</v>
      </c>
      <c r="P1" s="15" t="s">
        <v>259</v>
      </c>
      <c r="Q1" s="15" t="s">
        <v>260</v>
      </c>
      <c r="R1" s="15" t="s">
        <v>261</v>
      </c>
      <c r="S1" s="14" t="s">
        <v>264</v>
      </c>
      <c r="T1" s="14" t="s">
        <v>265</v>
      </c>
      <c r="U1" s="14" t="s">
        <v>266</v>
      </c>
      <c r="V1" s="15" t="s">
        <v>263</v>
      </c>
      <c r="W1" s="14" t="s">
        <v>213</v>
      </c>
      <c r="X1"/>
      <c r="Y1"/>
    </row>
    <row r="2" spans="1:25" x14ac:dyDescent="0.3">
      <c r="A2" s="16">
        <v>1</v>
      </c>
      <c r="B2" s="16" t="s">
        <v>231</v>
      </c>
      <c r="C2" s="18">
        <v>8098</v>
      </c>
      <c r="D2" s="18">
        <f>Table2[[#This Row],[TVD Feet]]/3.28084</f>
        <v>2468.27032101535</v>
      </c>
      <c r="E2" s="16">
        <v>3509325022</v>
      </c>
      <c r="F2" s="16" t="s">
        <v>15</v>
      </c>
      <c r="G2" s="16" t="s">
        <v>8</v>
      </c>
      <c r="H2" s="17" t="s">
        <v>227</v>
      </c>
      <c r="I2" s="17">
        <v>36.319321700000003</v>
      </c>
      <c r="J2" s="17">
        <v>-98.516379400000005</v>
      </c>
      <c r="K2" s="20">
        <v>2.3955880027702228E-2</v>
      </c>
      <c r="L2" s="20">
        <v>1.183474420648523</v>
      </c>
      <c r="M2" s="19">
        <v>0.27901451115597903</v>
      </c>
      <c r="N2" s="19">
        <v>0.36447677004358875</v>
      </c>
      <c r="O2" s="19">
        <v>0.35650871880043222</v>
      </c>
      <c r="P2" s="20">
        <v>0.28913589672008794</v>
      </c>
      <c r="Q2" s="20">
        <v>0.62706415638276347</v>
      </c>
      <c r="R2" s="20">
        <v>0.49955993663087483</v>
      </c>
      <c r="S2" s="19">
        <v>0.35369778858492101</v>
      </c>
      <c r="T2" s="19">
        <v>0.20806779100427827</v>
      </c>
      <c r="U2" s="19">
        <v>0.43823442041080074</v>
      </c>
      <c r="V2" s="20">
        <v>3.6369323933104526E-2</v>
      </c>
      <c r="W2" s="20">
        <v>0.30167502173207816</v>
      </c>
      <c r="X2"/>
      <c r="Y2"/>
    </row>
    <row r="3" spans="1:25" x14ac:dyDescent="0.3">
      <c r="A3" s="16">
        <v>2</v>
      </c>
      <c r="B3" s="16" t="s">
        <v>231</v>
      </c>
      <c r="C3" s="18">
        <v>8099</v>
      </c>
      <c r="D3" s="18">
        <f>Table2[[#This Row],[TVD Feet]]/3.28084</f>
        <v>2468.575121005596</v>
      </c>
      <c r="E3" s="16">
        <v>3509325022</v>
      </c>
      <c r="F3" s="16" t="s">
        <v>15</v>
      </c>
      <c r="G3" s="16" t="s">
        <v>8</v>
      </c>
      <c r="H3" s="17" t="s">
        <v>227</v>
      </c>
      <c r="I3" s="17">
        <v>36.319321700000003</v>
      </c>
      <c r="J3" s="17">
        <v>-98.516379400000005</v>
      </c>
      <c r="K3" s="20">
        <v>2.4388558462044796E-2</v>
      </c>
      <c r="L3" s="20">
        <v>1.2049531074164703</v>
      </c>
      <c r="M3" s="19">
        <v>0.29121663407618498</v>
      </c>
      <c r="N3" s="19">
        <v>0.3430835842302169</v>
      </c>
      <c r="O3" s="19">
        <v>0.36569978169359807</v>
      </c>
      <c r="P3" s="20">
        <v>0.30178589592687854</v>
      </c>
      <c r="Q3" s="20">
        <v>0.59778669788704908</v>
      </c>
      <c r="R3" s="20">
        <v>0.51749016178399654</v>
      </c>
      <c r="S3" s="19">
        <v>0.37981314047536824</v>
      </c>
      <c r="T3" s="19">
        <v>0.19014975025412309</v>
      </c>
      <c r="U3" s="19">
        <v>0.43003710927050859</v>
      </c>
      <c r="V3" s="20">
        <v>4.8097667570996025E-2</v>
      </c>
      <c r="W3" s="20">
        <v>0.2914615208374457</v>
      </c>
      <c r="X3"/>
      <c r="Y3"/>
    </row>
    <row r="4" spans="1:25" x14ac:dyDescent="0.3">
      <c r="A4" s="16">
        <v>3</v>
      </c>
      <c r="B4" s="16" t="s">
        <v>231</v>
      </c>
      <c r="C4" s="18">
        <v>8110</v>
      </c>
      <c r="D4" s="18">
        <f>Table2[[#This Row],[TVD Feet]]/3.28084</f>
        <v>2471.9279208983066</v>
      </c>
      <c r="E4" s="16">
        <v>3509325022</v>
      </c>
      <c r="F4" s="16" t="s">
        <v>15</v>
      </c>
      <c r="G4" s="16" t="s">
        <v>8</v>
      </c>
      <c r="H4" s="17" t="s">
        <v>230</v>
      </c>
      <c r="I4" s="17">
        <v>36.319321700000003</v>
      </c>
      <c r="J4" s="17">
        <v>-98.516379400000005</v>
      </c>
      <c r="K4" s="20">
        <v>2.1776069461802123E-2</v>
      </c>
      <c r="L4" s="20">
        <v>1.0184451521352316</v>
      </c>
      <c r="M4" s="19">
        <v>0.24493858782797617</v>
      </c>
      <c r="N4" s="19">
        <v>0.39250959228966154</v>
      </c>
      <c r="O4" s="19">
        <v>0.36255181988236229</v>
      </c>
      <c r="P4" s="20">
        <v>0.24536949996434337</v>
      </c>
      <c r="Q4" s="20">
        <v>0.66193691333443117</v>
      </c>
      <c r="R4" s="20">
        <v>0.26944378698224852</v>
      </c>
      <c r="S4" s="19">
        <v>0.39979549594714664</v>
      </c>
      <c r="T4" s="19">
        <v>0.19697909789886975</v>
      </c>
      <c r="U4" s="19">
        <v>0.40322540615398361</v>
      </c>
      <c r="V4" s="20">
        <v>3.3027109012018586E-2</v>
      </c>
      <c r="W4" s="20">
        <v>0.30775950537958763</v>
      </c>
      <c r="X4"/>
      <c r="Y4"/>
    </row>
    <row r="5" spans="1:25" x14ac:dyDescent="0.3">
      <c r="A5" s="16">
        <v>4</v>
      </c>
      <c r="B5" s="16" t="s">
        <v>231</v>
      </c>
      <c r="C5" s="18">
        <v>8121.6</v>
      </c>
      <c r="D5" s="18">
        <f>Table2[[#This Row],[TVD Feet]]/3.28084</f>
        <v>2475.463600785165</v>
      </c>
      <c r="E5" s="16">
        <v>3509325022</v>
      </c>
      <c r="F5" s="16" t="s">
        <v>15</v>
      </c>
      <c r="G5" s="16" t="s">
        <v>8</v>
      </c>
      <c r="H5" s="17" t="s">
        <v>230</v>
      </c>
      <c r="I5" s="17">
        <v>36.319321700000003</v>
      </c>
      <c r="J5" s="17">
        <v>-98.516379400000005</v>
      </c>
      <c r="K5" s="20">
        <v>2.2851620426172618E-2</v>
      </c>
      <c r="L5" s="20">
        <v>0.93821221036670721</v>
      </c>
      <c r="M5" s="19">
        <v>0.24161460498275317</v>
      </c>
      <c r="N5" s="19">
        <v>0.40081447660389752</v>
      </c>
      <c r="O5" s="19">
        <v>0.35757091841334931</v>
      </c>
      <c r="P5" s="20">
        <v>0.25862841658198493</v>
      </c>
      <c r="Q5" s="20">
        <v>0.63798240595455924</v>
      </c>
      <c r="R5" s="20">
        <v>0.2223801898710111</v>
      </c>
      <c r="S5" s="19">
        <v>0.43349068928876272</v>
      </c>
      <c r="T5" s="19">
        <v>0.17833016879474628</v>
      </c>
      <c r="U5" s="19">
        <v>0.38817914191649106</v>
      </c>
      <c r="V5" s="20">
        <v>3.7503716503960172E-2</v>
      </c>
      <c r="W5" s="20">
        <v>0.3112625307080894</v>
      </c>
      <c r="X5"/>
      <c r="Y5"/>
    </row>
    <row r="6" spans="1:25" x14ac:dyDescent="0.3">
      <c r="A6" s="16">
        <v>5</v>
      </c>
      <c r="B6" s="16" t="s">
        <v>229</v>
      </c>
      <c r="C6" s="18">
        <v>9165</v>
      </c>
      <c r="D6" s="18">
        <f>Table2[[#This Row],[TVD Feet]]/3.28084</f>
        <v>2793.4919106082589</v>
      </c>
      <c r="E6" s="16">
        <v>3507324933</v>
      </c>
      <c r="F6" s="16" t="s">
        <v>59</v>
      </c>
      <c r="G6" s="16" t="s">
        <v>61</v>
      </c>
      <c r="H6" s="17" t="s">
        <v>227</v>
      </c>
      <c r="I6" s="17">
        <v>35.957344999999997</v>
      </c>
      <c r="J6" s="17">
        <v>-98.191635199999993</v>
      </c>
      <c r="K6" s="20">
        <v>2.2934045827686336E-2</v>
      </c>
      <c r="L6" s="20">
        <v>1.0913604855344894</v>
      </c>
      <c r="M6" s="19">
        <v>0.32471816006801452</v>
      </c>
      <c r="N6" s="19">
        <v>0.43591242813753339</v>
      </c>
      <c r="O6" s="19">
        <v>0.23936941179445201</v>
      </c>
      <c r="P6" s="20">
        <v>0.34186541232836548</v>
      </c>
      <c r="Q6" s="20">
        <v>0.59328045377732941</v>
      </c>
      <c r="R6" s="20">
        <v>0.22642313979105966</v>
      </c>
      <c r="S6" s="19">
        <v>0.42381311787777931</v>
      </c>
      <c r="T6" s="19">
        <v>0.24579007931107016</v>
      </c>
      <c r="U6" s="19">
        <v>0.33039680281115058</v>
      </c>
      <c r="V6" s="20">
        <v>5.1563691838291389E-2</v>
      </c>
      <c r="W6" s="20">
        <v>0.33461530972832715</v>
      </c>
      <c r="X6"/>
      <c r="Y6"/>
    </row>
    <row r="7" spans="1:25" x14ac:dyDescent="0.3">
      <c r="A7" s="16">
        <v>6</v>
      </c>
      <c r="B7" s="16" t="s">
        <v>229</v>
      </c>
      <c r="C7" s="18">
        <v>9180</v>
      </c>
      <c r="D7" s="18">
        <f>Table2[[#This Row],[TVD Feet]]/3.28084</f>
        <v>2798.0639104619549</v>
      </c>
      <c r="E7" s="16">
        <v>3507324933</v>
      </c>
      <c r="F7" s="16" t="s">
        <v>59</v>
      </c>
      <c r="G7" s="16" t="s">
        <v>61</v>
      </c>
      <c r="H7" s="17" t="s">
        <v>230</v>
      </c>
      <c r="I7" s="17">
        <v>35.957344999999997</v>
      </c>
      <c r="J7" s="17">
        <v>-98.191635199999993</v>
      </c>
      <c r="K7" s="20">
        <v>2.77607627821343E-2</v>
      </c>
      <c r="L7" s="20">
        <v>1.0459260616836183</v>
      </c>
      <c r="M7" s="19">
        <v>0.29182189107681389</v>
      </c>
      <c r="N7" s="19">
        <v>0.4403105574321266</v>
      </c>
      <c r="O7" s="19">
        <v>0.2678675514910594</v>
      </c>
      <c r="P7" s="20">
        <v>0.33524226491800718</v>
      </c>
      <c r="Q7" s="20">
        <v>0.64158803557666266</v>
      </c>
      <c r="R7" s="20">
        <v>8.6536039893215136E-2</v>
      </c>
      <c r="S7" s="19">
        <v>0.39622327790973871</v>
      </c>
      <c r="T7" s="19">
        <v>0.26287410926365795</v>
      </c>
      <c r="U7" s="19">
        <v>0.34090261282660334</v>
      </c>
      <c r="V7" s="20">
        <v>0.10356869091218807</v>
      </c>
      <c r="W7" s="20">
        <v>0.37720330601089563</v>
      </c>
      <c r="X7"/>
      <c r="Y7"/>
    </row>
    <row r="8" spans="1:25" x14ac:dyDescent="0.3">
      <c r="A8" s="16">
        <v>7</v>
      </c>
      <c r="B8" s="16" t="s">
        <v>229</v>
      </c>
      <c r="C8" s="18">
        <v>9202</v>
      </c>
      <c r="D8" s="18">
        <f>Table2[[#This Row],[TVD Feet]]/3.28084</f>
        <v>2804.7695102473758</v>
      </c>
      <c r="E8" s="16">
        <v>3507324933</v>
      </c>
      <c r="F8" s="16" t="s">
        <v>59</v>
      </c>
      <c r="G8" s="16" t="s">
        <v>61</v>
      </c>
      <c r="H8" s="17" t="s">
        <v>228</v>
      </c>
      <c r="I8" s="17">
        <v>35.957344999999997</v>
      </c>
      <c r="J8" s="17">
        <v>-98.191635199999993</v>
      </c>
      <c r="K8" s="20">
        <v>3.099143275173102E-2</v>
      </c>
      <c r="L8" s="20">
        <v>0.87415567073577805</v>
      </c>
      <c r="M8" s="19">
        <v>0.26491097301183353</v>
      </c>
      <c r="N8" s="19">
        <v>0.46951977911956561</v>
      </c>
      <c r="O8" s="19">
        <v>0.26556924786860081</v>
      </c>
      <c r="P8" s="20">
        <v>0.35505547827420392</v>
      </c>
      <c r="Q8" s="20">
        <v>0.59706049725432642</v>
      </c>
      <c r="R8" s="20">
        <v>0.24575148556072826</v>
      </c>
      <c r="S8" s="19">
        <v>0.45723668088026265</v>
      </c>
      <c r="T8" s="19">
        <v>0.21027299906876437</v>
      </c>
      <c r="U8" s="19">
        <v>0.33249032005097284</v>
      </c>
      <c r="V8" s="20">
        <v>6.2810054018300088E-2</v>
      </c>
      <c r="W8" s="20">
        <v>0.33318260842448288</v>
      </c>
      <c r="X8"/>
      <c r="Y8"/>
    </row>
    <row r="9" spans="1:25" x14ac:dyDescent="0.3">
      <c r="A9" s="16">
        <v>8</v>
      </c>
      <c r="B9" s="16" t="s">
        <v>226</v>
      </c>
      <c r="C9" s="18">
        <v>8538.5</v>
      </c>
      <c r="D9" s="18">
        <f>Table2[[#This Row],[TVD Feet]]/3.28084</f>
        <v>2602.5347167188893</v>
      </c>
      <c r="E9" s="16">
        <v>3501123548</v>
      </c>
      <c r="F9" s="16" t="s">
        <v>75</v>
      </c>
      <c r="G9" s="16" t="s">
        <v>8</v>
      </c>
      <c r="H9" s="17" t="s">
        <v>227</v>
      </c>
      <c r="I9" s="17">
        <v>36.159742600000001</v>
      </c>
      <c r="J9" s="17">
        <v>-98.333861900000002</v>
      </c>
      <c r="K9" s="20">
        <v>2.3361821148877061E-2</v>
      </c>
      <c r="L9" s="20">
        <v>0.99466062369607244</v>
      </c>
      <c r="M9" s="19">
        <v>0.26300860414202837</v>
      </c>
      <c r="N9" s="19">
        <v>0.3965397565312363</v>
      </c>
      <c r="O9" s="19">
        <v>0.34045163932673539</v>
      </c>
      <c r="P9" s="20">
        <v>0.30815883837265928</v>
      </c>
      <c r="Q9" s="20">
        <v>0.60967663262689875</v>
      </c>
      <c r="R9" s="20">
        <v>0.38452199551541727</v>
      </c>
      <c r="S9" s="19">
        <v>0.40650507856790918</v>
      </c>
      <c r="T9" s="19">
        <v>0.22696538500353217</v>
      </c>
      <c r="U9" s="19">
        <v>0.36652953642855873</v>
      </c>
      <c r="V9" s="20">
        <v>4.6429481192154204E-2</v>
      </c>
      <c r="W9" s="20">
        <v>0.32254049691909925</v>
      </c>
      <c r="X9"/>
      <c r="Y9"/>
    </row>
    <row r="10" spans="1:25" x14ac:dyDescent="0.3">
      <c r="A10" s="16">
        <v>9</v>
      </c>
      <c r="B10" s="16" t="s">
        <v>226</v>
      </c>
      <c r="C10" s="18">
        <v>8543.5</v>
      </c>
      <c r="D10" s="18">
        <f>Table2[[#This Row],[TVD Feet]]/3.28084</f>
        <v>2604.0587166701212</v>
      </c>
      <c r="E10" s="16">
        <v>3501123548</v>
      </c>
      <c r="F10" s="16" t="s">
        <v>75</v>
      </c>
      <c r="G10" s="16" t="s">
        <v>8</v>
      </c>
      <c r="H10" s="17" t="s">
        <v>227</v>
      </c>
      <c r="I10" s="17">
        <v>36.159742600000001</v>
      </c>
      <c r="J10" s="17">
        <v>-98.333861900000002</v>
      </c>
      <c r="K10" s="20">
        <v>2.4297638353603507E-2</v>
      </c>
      <c r="L10" s="20">
        <v>1.0700751894519183</v>
      </c>
      <c r="M10" s="19">
        <v>0.26338715410133312</v>
      </c>
      <c r="N10" s="19">
        <v>0.44591115838707684</v>
      </c>
      <c r="O10" s="19">
        <v>0.29070168751159009</v>
      </c>
      <c r="P10" s="20">
        <v>0.24336971089412213</v>
      </c>
      <c r="Q10" s="20">
        <v>0.58435021157106071</v>
      </c>
      <c r="R10" s="20">
        <v>0.38471726130754108</v>
      </c>
      <c r="S10" s="19">
        <v>0.39322000653808431</v>
      </c>
      <c r="T10" s="19">
        <v>0.24876103301732594</v>
      </c>
      <c r="U10" s="19">
        <v>0.35801896044458975</v>
      </c>
      <c r="V10" s="20">
        <v>4.2955917779933052E-2</v>
      </c>
      <c r="W10" s="20">
        <v>0.36357838341681742</v>
      </c>
      <c r="X10"/>
      <c r="Y10"/>
    </row>
    <row r="11" spans="1:25" x14ac:dyDescent="0.3">
      <c r="A11" s="16">
        <v>10</v>
      </c>
      <c r="B11" s="16" t="s">
        <v>226</v>
      </c>
      <c r="C11" s="18">
        <v>8557</v>
      </c>
      <c r="D11" s="18">
        <f>Table2[[#This Row],[TVD Feet]]/3.28084</f>
        <v>2608.1735165384475</v>
      </c>
      <c r="E11" s="16">
        <v>3501123548</v>
      </c>
      <c r="F11" s="16" t="s">
        <v>75</v>
      </c>
      <c r="G11" s="16" t="s">
        <v>8</v>
      </c>
      <c r="H11" s="17" t="s">
        <v>228</v>
      </c>
      <c r="I11" s="17">
        <v>36.159742600000001</v>
      </c>
      <c r="J11" s="17">
        <v>-98.333861900000002</v>
      </c>
      <c r="K11" s="20">
        <v>4.0834152635307333E-2</v>
      </c>
      <c r="L11" s="20">
        <v>1.001857253650924</v>
      </c>
      <c r="M11" s="19">
        <v>0.22469251128756035</v>
      </c>
      <c r="N11" s="19">
        <v>0.44113941484329156</v>
      </c>
      <c r="O11" s="19">
        <v>0.33416807386914815</v>
      </c>
      <c r="P11" s="20">
        <v>0.26216875722419625</v>
      </c>
      <c r="Q11" s="20">
        <v>0.7050848132515728</v>
      </c>
      <c r="R11" s="20">
        <v>0.24917806477394513</v>
      </c>
      <c r="S11" s="19">
        <v>0.41381384742371891</v>
      </c>
      <c r="T11" s="19">
        <v>0.18794331202171269</v>
      </c>
      <c r="U11" s="19">
        <v>0.39824284055456854</v>
      </c>
      <c r="V11" s="20">
        <v>6.0309071667554053E-2</v>
      </c>
      <c r="W11" s="20">
        <v>0.31295494414357949</v>
      </c>
      <c r="X11"/>
      <c r="Y11"/>
    </row>
    <row r="12" spans="1:25" x14ac:dyDescent="0.3">
      <c r="A12" s="16">
        <v>11</v>
      </c>
      <c r="B12" s="16" t="s">
        <v>226</v>
      </c>
      <c r="C12" s="18">
        <v>8566.5</v>
      </c>
      <c r="D12" s="18">
        <f>Table2[[#This Row],[TVD Feet]]/3.28084</f>
        <v>2611.0691164457885</v>
      </c>
      <c r="E12" s="16">
        <v>3501123548</v>
      </c>
      <c r="F12" s="16" t="s">
        <v>75</v>
      </c>
      <c r="G12" s="16" t="s">
        <v>8</v>
      </c>
      <c r="H12" s="17" t="s">
        <v>228</v>
      </c>
      <c r="I12" s="17">
        <v>36.159742600000001</v>
      </c>
      <c r="J12" s="17">
        <v>-98.333861900000002</v>
      </c>
      <c r="K12" s="20">
        <v>4.319647775362756E-2</v>
      </c>
      <c r="L12" s="20">
        <v>0.96826872027951716</v>
      </c>
      <c r="M12" s="19">
        <v>0.21708452157464067</v>
      </c>
      <c r="N12" s="19">
        <v>0.44975082758917184</v>
      </c>
      <c r="O12" s="19">
        <v>0.33316465083618751</v>
      </c>
      <c r="P12" s="20">
        <v>0.27110221467059248</v>
      </c>
      <c r="Q12" s="20">
        <v>0.72579171964283107</v>
      </c>
      <c r="R12" s="20">
        <v>0.26799506622419311</v>
      </c>
      <c r="S12" s="19">
        <v>0.39696490366187448</v>
      </c>
      <c r="T12" s="19">
        <v>0.22233619279502032</v>
      </c>
      <c r="U12" s="19">
        <v>0.38069890354310515</v>
      </c>
      <c r="V12" s="20">
        <v>5.1954100642836676E-2</v>
      </c>
      <c r="W12" s="20">
        <v>0.29533811168293117</v>
      </c>
      <c r="X12"/>
      <c r="Y12"/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Oil CSV</vt:lpstr>
      <vt:lpstr>Extract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Paulp</dc:creator>
  <cp:lastModifiedBy>Paulp</cp:lastModifiedBy>
  <dcterms:created xsi:type="dcterms:W3CDTF">2022-01-26T00:07:40Z</dcterms:created>
  <dcterms:modified xsi:type="dcterms:W3CDTF">2022-07-18T13:57:51Z</dcterms:modified>
</cp:coreProperties>
</file>